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3\"/>
    </mc:Choice>
  </mc:AlternateContent>
  <xr:revisionPtr revIDLastSave="0" documentId="13_ncr:1_{00BE327F-ED97-4232-84C5-F11AB20951A4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<sst xmlns="http://schemas.openxmlformats.org/spreadsheetml/2006/main" count="935" uniqueCount="664">
  <si>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</si>
  <si>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</si>
  <si>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</si>
  <si>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</si>
  <si>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</si>
  <si>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</si>
  <si>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</si>
  <si>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</si>
  <si>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</si>
  <si>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</si>
  <si>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</si>
  <si>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</si>
  <si>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</si>
  <si>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</si>
  <si>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</si>
  <si>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</si>
  <si>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</si>
  <si>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</si>
  <si>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</si>
  <si>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</si>
  <si>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</si>
  <si>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</si>
  <si>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</si>
  <si>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</si>
  <si>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</si>
  <si>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</si>
  <si>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</si>
  <si>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</si>
  <si>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</si>
  <si>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</si>
  <si>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</si>
  <si>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</si>
  <si>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</si>
  <si>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</si>
  <si>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</si>
  <si>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</si>
  <si>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</si>
  <si>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</si>
  <si>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</si>
  <si>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</si>
  <si>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</si>
  <si>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</si>
  <si>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</si>
  <si>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</si>
  <si>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</si>
  <si>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</si>
  <si>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</si>
  <si>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</si>
  <si>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</si>
  <si>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</si>
  <si>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</si>
  <si>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</si>
  <si>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</si>
  <si>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</si>
  <si>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</si>
  <si>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</si>
  <si>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</si>
  <si>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</si>
  <si>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</si>
  <si>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</si>
  <si>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</si>
  <si>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</si>
  <si>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</si>
  <si>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</si>
  <si>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</si>
  <si>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</si>
  <si>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</si>
  <si>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</si>
  <si>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</si>
  <si>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</si>
  <si>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</si>
  <si>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</si>
  <si>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</si>
  <si>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</si>
  <si>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</si>
  <si>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</si>
  <si>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</si>
  <si>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</si>
  <si>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</si>
  <si>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</si>
  <si>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</si>
  <si>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</si>
  <si>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</si>
  <si>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</si>
  <si>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</si>
  <si>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</si>
  <si>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</si>
  <si>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</si>
  <si>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</si>
  <si>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</si>
  <si>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</si>
  <si>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</si>
  <si>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</si>
  <si>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</si>
  <si>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</si>
  <si>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</si>
  <si>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</si>
  <si>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</si>
  <si>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</si>
  <si>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</si>
  <si>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</si>
  <si>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</si>
  <si>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</si>
  <si>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</si>
  <si>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</si>
  <si>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</si>
  <si>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</si>
  <si>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</si>
  <si>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</si>
  <si>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</si>
  <si>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</si>
  <si>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</si>
  <si>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</si>
  <si>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</si>
  <si>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</si>
  <si>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</si>
  <si>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</si>
  <si>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</si>
  <si>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</si>
  <si>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</si>
  <si>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</si>
  <si>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</si>
  <si>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</si>
  <si>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</si>
  <si>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</si>
  <si>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</si>
  <si>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</si>
  <si>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</si>
  <si>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</si>
  <si>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</si>
  <si>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</si>
  <si>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</si>
  <si>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</si>
  <si>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</si>
  <si>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</si>
  <si>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</si>
  <si>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</si>
  <si>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</si>
  <si>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</si>
  <si>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</si>
  <si>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</si>
  <si>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</si>
  <si>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</si>
  <si>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</si>
  <si>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</si>
  <si>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</si>
  <si>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</si>
  <si>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</si>
  <si>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</si>
  <si>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</si>
  <si>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</si>
  <si>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</si>
  <si>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</si>
  <si>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</si>
  <si>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</si>
  <si>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</si>
  <si>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</si>
  <si>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</si>
  <si>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</si>
  <si>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</si>
  <si>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</si>
  <si>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</si>
  <si>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</si>
  <si>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</si>
  <si>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</si>
  <si>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</si>
  <si>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</si>
  <si>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</si>
  <si>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</si>
  <si>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</si>
  <si>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</si>
  <si>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</si>
  <si>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</si>
  <si>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</si>
  <si>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</si>
  <si>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</si>
  <si>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</si>
  <si>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</si>
  <si>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</si>
  <si>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</si>
  <si>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</si>
  <si>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</si>
  <si>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</si>
  <si>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</si>
  <si>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</si>
  <si>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</si>
  <si>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</si>
  <si>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</si>
  <si>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</si>
  <si>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</si>
  <si>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</si>
  <si>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</si>
  <si>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</si>
  <si>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</si>
  <si>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</si>
  <si>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</si>
  <si>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</si>
  <si>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</si>
  <si>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</si>
  <si>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</si>
  <si>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</si>
  <si>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</si>
  <si>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</si>
  <si>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</si>
  <si>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</si>
  <si>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</si>
  <si>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</si>
  <si>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</si>
  <si>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</si>
  <si>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</si>
  <si>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</si>
  <si>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</si>
  <si>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</si>
  <si>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</si>
  <si>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</si>
  <si>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</si>
  <si>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</si>
  <si>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</si>
  <si>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</si>
  <si>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</si>
  <si>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</si>
  <si>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</si>
  <si>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</si>
  <si>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</si>
  <si>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</si>
  <si>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</si>
  <si>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</si>
  <si>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</si>
  <si>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</si>
  <si>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</si>
  <si>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</si>
  <si>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</si>
  <si>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</si>
  <si>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</si>
  <si>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</si>
  <si>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</si>
  <si>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</si>
  <si>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</si>
  <si>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</si>
  <si>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</si>
  <si>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</si>
  <si>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</si>
  <si>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</si>
  <si>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</si>
  <si>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</si>
  <si>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</si>
  <si>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</si>
  <si>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</si>
  <si>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</si>
  <si>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</si>
  <si>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</si>
  <si>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</si>
  <si>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</si>
  <si>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</si>
  <si>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</si>
  <si>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</si>
  <si>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</si>
  <si>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</si>
  <si>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</si>
  <si>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</si>
  <si>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</si>
  <si>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</si>
  <si>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</si>
  <si>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</si>
  <si>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</si>
  <si>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</si>
  <si>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</si>
  <si>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</si>
  <si>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</si>
  <si>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</si>
  <si>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</si>
  <si>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</si>
  <si>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</si>
  <si>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</si>
  <si>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</si>
  <si>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</si>
  <si>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</si>
  <si>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</si>
  <si>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</si>
  <si>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</si>
  <si>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</si>
  <si>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</si>
  <si>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</si>
  <si>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</si>
  <si>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</si>
  <si>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</si>
  <si>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</si>
  <si>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</si>
  <si>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</si>
  <si>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</si>
  <si>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</si>
  <si>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</si>
  <si>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</si>
  <si>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</si>
  <si>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</si>
  <si>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</si>
  <si>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</si>
  <si>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</si>
  <si>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</si>
  <si>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</si>
  <si>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</si>
  <si>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</si>
  <si>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</si>
  <si>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</si>
  <si>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</si>
  <si>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</si>
  <si>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</si>
  <si>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</si>
  <si>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</si>
  <si>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</si>
  <si>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</si>
  <si>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</si>
  <si>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</si>
  <si>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</si>
  <si>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</si>
  <si>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</si>
  <si>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</si>
  <si>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</si>
  <si>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</si>
  <si>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</si>
  <si>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</si>
  <si>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</si>
  <si>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</si>
  <si>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</si>
  <si>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</si>
  <si>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</si>
  <si>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</si>
  <si>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</si>
  <si>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</si>
  <si>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</si>
  <si>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</si>
  <si>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</si>
  <si>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</si>
  <si>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</si>
  <si>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</si>
  <si>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</si>
  <si>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</si>
  <si>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</si>
  <si>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</si>
  <si>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</si>
  <si>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</si>
  <si>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</si>
  <si>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</si>
  <si>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</si>
  <si>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</si>
  <si>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</si>
  <si>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</si>
  <si>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</si>
  <si>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</si>
  <si>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</si>
  <si>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</si>
  <si>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</si>
  <si>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</si>
  <si>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</si>
  <si>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</si>
  <si>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</si>
  <si>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</si>
  <si>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</si>
  <si>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</si>
  <si>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</si>
  <si>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</si>
  <si>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</si>
  <si>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</si>
  <si>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</si>
  <si>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</si>
  <si>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</si>
  <si>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</si>
  <si>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</si>
  <si>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</si>
  <si>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</si>
  <si>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</si>
  <si>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</si>
  <si>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</si>
  <si>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</si>
  <si>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</si>
  <si>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</si>
  <si>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</si>
  <si>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</si>
  <si>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</si>
  <si>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</si>
  <si>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</si>
  <si>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</si>
  <si>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</si>
  <si>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</si>
  <si>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</si>
  <si>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</si>
  <si>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</si>
  <si>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</si>
  <si>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</si>
  <si>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</si>
  <si>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</si>
  <si>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</si>
  <si>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</si>
  <si>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</si>
  <si>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</si>
  <si>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</si>
  <si>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</si>
  <si>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</si>
  <si>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</si>
  <si>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</si>
  <si>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</si>
  <si>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</si>
  <si>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</si>
  <si>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</si>
  <si>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</si>
  <si>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</si>
  <si>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</si>
  <si>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</si>
  <si>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</si>
  <si>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</si>
  <si>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</si>
  <si>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</si>
  <si>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</si>
  <si>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</si>
  <si>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</si>
  <si>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</si>
  <si>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</si>
  <si>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</si>
  <si>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</si>
  <si>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</si>
  <si>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</si>
  <si>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</si>
  <si>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</si>
  <si>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</si>
  <si>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</si>
  <si>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</si>
  <si>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</si>
  <si>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</si>
  <si>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</si>
  <si>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</si>
  <si>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</si>
  <si>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</si>
  <si>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</si>
  <si>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</si>
  <si>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</si>
  <si>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</si>
  <si>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</si>
  <si>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</si>
  <si>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</si>
  <si>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</si>
  <si>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</si>
  <si>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</si>
  <si>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</si>
  <si>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</si>
  <si>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</si>
  <si>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</si>
  <si>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</si>
  <si>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</si>
  <si>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</si>
  <si>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</si>
  <si>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</si>
  <si>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</si>
  <si>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</si>
  <si>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</si>
  <si>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</si>
  <si>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</si>
  <si>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</si>
  <si>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</si>
  <si>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</si>
  <si>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</si>
  <si>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</si>
  <si>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</si>
  <si>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</si>
  <si>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</si>
  <si>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</si>
  <si>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</si>
  <si>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</si>
  <si>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</si>
  <si>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</si>
  <si>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</si>
  <si>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</si>
  <si>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</si>
  <si>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</si>
  <si>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</si>
  <si>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</si>
  <si>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</si>
  <si>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</si>
  <si>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</si>
  <si>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</si>
  <si>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</si>
  <si>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</si>
  <si>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</si>
  <si>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</si>
  <si>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</si>
  <si>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</si>
  <si>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</si>
  <si>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</si>
  <si>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</si>
  <si>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</si>
  <si>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</si>
  <si>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</si>
  <si>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</si>
  <si>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</si>
  <si>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</si>
  <si>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</si>
  <si>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</si>
  <si>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</si>
  <si>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</si>
  <si>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</si>
  <si>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</si>
  <si>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</si>
  <si>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</si>
  <si>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</si>
  <si>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</si>
  <si>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</si>
  <si>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</si>
  <si>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</si>
  <si>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</si>
  <si>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</si>
  <si>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</si>
  <si>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</si>
  <si>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</si>
  <si>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</si>
  <si>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</si>
  <si>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</si>
  <si>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</si>
  <si>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</si>
  <si>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</si>
  <si>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</si>
  <si>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</si>
  <si>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</si>
  <si>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</si>
  <si>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</si>
  <si>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</si>
  <si>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</si>
  <si>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</si>
  <si>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</si>
  <si>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</si>
  <si>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</si>
  <si>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</si>
  <si>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</si>
  <si>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</si>
  <si>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</si>
  <si>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</si>
  <si>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</si>
  <si>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</si>
  <si>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</si>
  <si>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</si>
  <si>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</si>
  <si>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</si>
  <si>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</si>
  <si>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</si>
  <si>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</si>
  <si>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</si>
  <si>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</si>
  <si>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</si>
  <si>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</si>
  <si>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</si>
  <si>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</si>
  <si>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</si>
  <si>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</si>
  <si>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</si>
  <si>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</si>
  <si>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</si>
  <si>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</si>
  <si>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</si>
  <si>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</si>
  <si>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</si>
  <si>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</si>
  <si>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</si>
  <si>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</si>
  <si>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</si>
  <si>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</si>
  <si>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</si>
  <si>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</si>
  <si>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</si>
  <si>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</si>
  <si>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</si>
  <si>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</si>
  <si>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</si>
  <si>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</si>
  <si>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</si>
  <si>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</si>
  <si>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</si>
  <si>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</si>
  <si>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</si>
  <si>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</si>
  <si>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</si>
  <si>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</si>
  <si>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</si>
  <si>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</si>
  <si>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</si>
  <si>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</si>
  <si>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</si>
  <si>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</si>
  <si>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</si>
  <si>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</si>
  <si>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</si>
  <si>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</si>
  <si>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</si>
  <si>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</si>
  <si>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</si>
  <si>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</si>
  <si>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</si>
  <si>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</si>
  <si>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</si>
  <si>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</si>
  <si>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</si>
  <si>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</si>
  <si>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</si>
  <si>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</si>
  <si>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</si>
  <si>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</si>
  <si>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</si>
  <si>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</si>
  <si>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</si>
  <si>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</si>
  <si>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</si>
  <si>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</si>
  <si>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</si>
  <si>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</si>
  <si>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</si>
  <si>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</si>
  <si>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</si>
  <si>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</si>
  <si>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</si>
  <si>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</si>
  <si>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</si>
  <si>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</si>
  <si>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</si>
  <si>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</si>
  <si>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</si>
  <si>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</si>
  <si>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</si>
  <si>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</si>
  <si>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</si>
  <si>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</si>
  <si>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</si>
  <si>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</si>
  <si>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</si>
  <si>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</si>
  <si>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</si>
  <si>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</si>
  <si>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</si>
  <si>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</si>
  <si>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</si>
  <si>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</si>
  <si>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</si>
  <si>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</si>
  <si>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</si>
  <si>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</si>
  <si>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</si>
  <si>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</si>
  <si>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</si>
  <si>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</si>
  <si>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</si>
  <si>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</si>
  <si>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</si>
  <si>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</si>
  <si>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</si>
  <si>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</si>
  <si>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</si>
  <si>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</si>
  <si>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</si>
  <si>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</si>
  <si>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</si>
  <si>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</si>
  <si>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</si>
  <si>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</si>
  <si>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</si>
  <si>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</si>
  <si>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</si>
  <si>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San Miguel de Allende, Gto.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</si>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</sst>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1860070</xdr:colOff>
      <xdr:row>150</xdr:row>
      <xdr:rowOff>89859</xdr:rowOff>
    </xdr:from>
    <xdr:to>
      <xdr:col>6</xdr:col>
      <xdr:colOff>435487</xdr:colOff>
      <xdr:row>155</xdr:row>
      <xdr:rowOff>29416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F508C2-9241-47A0-8AA6-129B406C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1509" y="21952430"/>
          <a:ext cx="1963082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2165589</xdr:colOff>
      <xdr:row>151</xdr:row>
      <xdr:rowOff>89859</xdr:rowOff>
    </xdr:from>
    <xdr:to>
      <xdr:col>1</xdr:col>
      <xdr:colOff>4122575</xdr:colOff>
      <xdr:row>156</xdr:row>
      <xdr:rowOff>29416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72DD41-CB99-44A0-B0BF-24D30B4CF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0542" y="22096203"/>
          <a:ext cx="1956986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220</xdr:row>
      <xdr:rowOff>0</xdr:rowOff>
    </xdr:from>
    <xdr:to>
      <xdr:col>1</xdr:col>
      <xdr:colOff>1956986</xdr:colOff>
      <xdr:row>224</xdr:row>
      <xdr:rowOff>86925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026D5-33F3-4B91-8270-3EF364621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37185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5372100</xdr:colOff>
      <xdr:row>219</xdr:row>
      <xdr:rowOff>104775</xdr:rowOff>
    </xdr:from>
    <xdr:to>
      <xdr:col>3</xdr:col>
      <xdr:colOff>753407</xdr:colOff>
      <xdr:row>224</xdr:row>
      <xdr:rowOff>48825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C67D6F-250F-4D8E-87CB-76AC47FD9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33680400"/>
          <a:ext cx="1963082" cy="65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1956986</xdr:colOff>
      <xdr:row>34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046F3F-2A42-4D61-8F30-BF24AC65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45720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30</xdr:row>
      <xdr:rowOff>9525</xdr:rowOff>
    </xdr:from>
    <xdr:to>
      <xdr:col>3</xdr:col>
      <xdr:colOff>477182</xdr:colOff>
      <xdr:row>34</xdr:row>
      <xdr:rowOff>96450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3D64A6-95D5-4E15-90C0-A783D492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4581525"/>
          <a:ext cx="1963082" cy="658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1</xdr:col>
      <xdr:colOff>1956986</xdr:colOff>
      <xdr:row>128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4C12C9-105E-4BE6-8353-536BEB0FF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80022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124</xdr:row>
      <xdr:rowOff>19050</xdr:rowOff>
    </xdr:from>
    <xdr:to>
      <xdr:col>3</xdr:col>
      <xdr:colOff>943907</xdr:colOff>
      <xdr:row>128</xdr:row>
      <xdr:rowOff>105975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F2C9B4-AF53-4D8A-B79D-71C2664EA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18021300"/>
          <a:ext cx="1963082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1956986</xdr:colOff>
      <xdr:row>28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1F0A56-BD28-4BDB-A458-D2D781AD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7719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3248025</xdr:colOff>
      <xdr:row>23</xdr:row>
      <xdr:rowOff>114300</xdr:rowOff>
    </xdr:from>
    <xdr:to>
      <xdr:col>2</xdr:col>
      <xdr:colOff>1001057</xdr:colOff>
      <xdr:row>28</xdr:row>
      <xdr:rowOff>58350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45745D-BF01-4AE5-9668-8A0335D61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0" y="3743325"/>
          <a:ext cx="1963082" cy="658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1956986</xdr:colOff>
      <xdr:row>44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2F550-1532-4347-9768-EC7B630E3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0007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3009900</xdr:colOff>
      <xdr:row>40</xdr:row>
      <xdr:rowOff>9525</xdr:rowOff>
    </xdr:from>
    <xdr:to>
      <xdr:col>2</xdr:col>
      <xdr:colOff>829607</xdr:colOff>
      <xdr:row>44</xdr:row>
      <xdr:rowOff>96450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2A8DEE-C0E3-4DBA-8ADD-A90A14BA0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50" y="6010275"/>
          <a:ext cx="1963082" cy="658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</xdr:col>
      <xdr:colOff>1956986</xdr:colOff>
      <xdr:row>55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213694-C136-4721-959B-D7ACC6BC3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75723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50</xdr:row>
      <xdr:rowOff>104775</xdr:rowOff>
    </xdr:from>
    <xdr:to>
      <xdr:col>4</xdr:col>
      <xdr:colOff>524807</xdr:colOff>
      <xdr:row>55</xdr:row>
      <xdr:rowOff>48825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9E62F0-5F90-4BB9-9B98-B3AE9659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753427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12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3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E40" sqref="E40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49037577.600000001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49037577.600000001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E44" sqref="E44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30423397.09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606154.26</v>
      </c>
    </row>
    <row r="8" spans="1:3" x14ac:dyDescent="0.2">
      <c r="A8" s="121">
        <v>2.1</v>
      </c>
      <c r="B8" s="80" t="s">
        <v>370</v>
      </c>
      <c r="C8" s="137">
        <v>150442.28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336988.66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118723.32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29817242.829999998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8" workbookViewId="0">
      <selection activeCell="D54" sqref="D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41396805.969999999</v>
      </c>
      <c r="E36" s="34">
        <v>0</v>
      </c>
      <c r="F36" s="34">
        <f t="shared" si="0"/>
        <v>41396805.969999999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55610934.409999996</v>
      </c>
      <c r="E37" s="34">
        <v>-68428617.120000005</v>
      </c>
      <c r="F37" s="34">
        <f t="shared" si="0"/>
        <v>-12817682.710000008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20458454.34</v>
      </c>
      <c r="E38" s="34">
        <v>0</v>
      </c>
      <c r="F38" s="34">
        <f t="shared" si="0"/>
        <v>20458454.34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16779207.48</v>
      </c>
      <c r="E39" s="34">
        <v>-16946061.48</v>
      </c>
      <c r="F39" s="34">
        <f t="shared" si="0"/>
        <v>-166854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-23052976.23</v>
      </c>
      <c r="E40" s="34">
        <v>-25817747.370000001</v>
      </c>
      <c r="F40" s="34">
        <f t="shared" si="0"/>
        <v>-48870723.600000001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-41396805.969999999</v>
      </c>
      <c r="F41" s="34">
        <f t="shared" si="0"/>
        <v>-41396805.969999999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71875224.900000006</v>
      </c>
      <c r="E42" s="34">
        <v>-50104734.829999998</v>
      </c>
      <c r="F42" s="34">
        <f t="shared" si="0"/>
        <v>21770490.070000008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521382.14</v>
      </c>
      <c r="E43" s="34">
        <v>-30478418.93</v>
      </c>
      <c r="F43" s="34">
        <f t="shared" si="0"/>
        <v>-29957036.789999999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49525782.450000003</v>
      </c>
      <c r="E44" s="34">
        <v>-30365826.850000001</v>
      </c>
      <c r="F44" s="34">
        <f t="shared" si="0"/>
        <v>19159955.600000001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45360874.009999998</v>
      </c>
      <c r="E45" s="34">
        <v>-45360874.009999998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4531152.84</v>
      </c>
      <c r="E46" s="34">
        <v>-6193707.0499999998</v>
      </c>
      <c r="F46" s="34">
        <f t="shared" si="0"/>
        <v>-1662554.21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7858277.0599999996</v>
      </c>
      <c r="E47" s="34">
        <v>24227674.239999998</v>
      </c>
      <c r="F47" s="34">
        <f t="shared" si="0"/>
        <v>32085951.299999997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124" zoomScale="106" zoomScaleNormal="106" workbookViewId="0">
      <selection activeCell="E156" sqref="E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10071198.460000001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10363212.539999999</v>
      </c>
      <c r="D15" s="24">
        <v>-16.13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-6786</v>
      </c>
      <c r="D16" s="24">
        <v>182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253862</v>
      </c>
      <c r="D20" s="24">
        <v>253862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13000</v>
      </c>
      <c r="D21" s="24">
        <v>13000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1112103.17</v>
      </c>
      <c r="D23" s="24">
        <v>1112103.17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718481.11</v>
      </c>
      <c r="D24" s="24">
        <v>718481.11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6317.82</v>
      </c>
      <c r="D26" s="24">
        <v>6317.82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150442.28</v>
      </c>
    </row>
    <row r="33" spans="1:8" x14ac:dyDescent="0.2">
      <c r="A33" s="22">
        <v>1141</v>
      </c>
      <c r="B33" s="20" t="s">
        <v>215</v>
      </c>
      <c r="C33" s="24">
        <v>150442.28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323855.88</v>
      </c>
    </row>
    <row r="42" spans="1:8" x14ac:dyDescent="0.2">
      <c r="A42" s="22">
        <v>1151</v>
      </c>
      <c r="B42" s="20" t="s">
        <v>223</v>
      </c>
      <c r="C42" s="24">
        <v>323855.88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48820707.109999999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1433662.72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21166623.940000001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26220420.449999999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12591277.210000001</v>
      </c>
      <c r="D62" s="24">
        <f t="shared" ref="D62:E62" si="0">SUM(D63:D70)</f>
        <v>0</v>
      </c>
      <c r="E62" s="24">
        <f t="shared" si="0"/>
        <v>6821400.7000000002</v>
      </c>
    </row>
    <row r="63" spans="1:9" x14ac:dyDescent="0.2">
      <c r="A63" s="22">
        <v>1241</v>
      </c>
      <c r="B63" s="20" t="s">
        <v>237</v>
      </c>
      <c r="C63" s="24">
        <v>4740774.67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1358508.2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697461.49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5551244.7999999998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6821400.7000000002</v>
      </c>
    </row>
    <row r="68" spans="1:9" x14ac:dyDescent="0.2">
      <c r="A68" s="22">
        <v>1246</v>
      </c>
      <c r="B68" s="20" t="s">
        <v>242</v>
      </c>
      <c r="C68" s="24">
        <v>243288.05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9256.7999999999993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9256.7999999999993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843204.96</v>
      </c>
      <c r="D110" s="24">
        <f>SUM(D111:D119)</f>
        <v>843204.96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102119.22</v>
      </c>
      <c r="D111" s="24">
        <f>C111</f>
        <v>102119.22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74428.350000000006</v>
      </c>
      <c r="D112" s="24">
        <f t="shared" ref="D112:D119" si="1">C112</f>
        <v>74428.350000000006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267852.03000000003</v>
      </c>
      <c r="D115" s="24">
        <f t="shared" si="1"/>
        <v>267852.03000000003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216873.4</v>
      </c>
      <c r="D117" s="24">
        <f t="shared" si="1"/>
        <v>216873.4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181931.96</v>
      </c>
      <c r="D119" s="24">
        <f t="shared" si="1"/>
        <v>181931.96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18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82" zoomScaleNormal="100" workbookViewId="0">
      <selection activeCell="B225" sqref="B22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2368333.2199999997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467272.22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467272.22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1901061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1901061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46317814.079999998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46317814.079999998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46317814.079999998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351430.3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351430.3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351430.3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29967685.109999999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22393688.050000001</v>
      </c>
      <c r="D99" s="53">
        <f>C99/$C$98</f>
        <v>0.74726119043901018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14482167.800000001</v>
      </c>
      <c r="D100" s="53">
        <f t="shared" ref="D100:D163" si="0">C100/$C$98</f>
        <v>0.48325947589349855</v>
      </c>
      <c r="E100" s="49"/>
    </row>
    <row r="101" spans="1:5" x14ac:dyDescent="0.2">
      <c r="A101" s="51">
        <v>5111</v>
      </c>
      <c r="B101" s="49" t="s">
        <v>361</v>
      </c>
      <c r="C101" s="52">
        <v>11424490.4</v>
      </c>
      <c r="D101" s="53">
        <f t="shared" si="0"/>
        <v>0.38122699027519247</v>
      </c>
      <c r="E101" s="49"/>
    </row>
    <row r="102" spans="1:5" x14ac:dyDescent="0.2">
      <c r="A102" s="51">
        <v>5112</v>
      </c>
      <c r="B102" s="49" t="s">
        <v>362</v>
      </c>
      <c r="C102" s="52">
        <v>2072128.51</v>
      </c>
      <c r="D102" s="53">
        <f t="shared" si="0"/>
        <v>6.9145431233477078E-2</v>
      </c>
      <c r="E102" s="49"/>
    </row>
    <row r="103" spans="1:5" x14ac:dyDescent="0.2">
      <c r="A103" s="51">
        <v>5113</v>
      </c>
      <c r="B103" s="49" t="s">
        <v>363</v>
      </c>
      <c r="C103" s="52">
        <v>387733.89</v>
      </c>
      <c r="D103" s="53">
        <f t="shared" si="0"/>
        <v>1.2938399765506613E-2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597815</v>
      </c>
      <c r="D105" s="53">
        <f t="shared" si="0"/>
        <v>1.9948654619322381E-2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3345508.9699999997</v>
      </c>
      <c r="D107" s="53">
        <f t="shared" si="0"/>
        <v>0.11163721714639972</v>
      </c>
      <c r="E107" s="49"/>
    </row>
    <row r="108" spans="1:5" x14ac:dyDescent="0.2">
      <c r="A108" s="51">
        <v>5121</v>
      </c>
      <c r="B108" s="49" t="s">
        <v>368</v>
      </c>
      <c r="C108" s="52">
        <v>469268.68</v>
      </c>
      <c r="D108" s="53">
        <f t="shared" si="0"/>
        <v>1.5659156797646956E-2</v>
      </c>
      <c r="E108" s="49"/>
    </row>
    <row r="109" spans="1:5" x14ac:dyDescent="0.2">
      <c r="A109" s="51">
        <v>5122</v>
      </c>
      <c r="B109" s="49" t="s">
        <v>369</v>
      </c>
      <c r="C109" s="52">
        <v>1116192.48</v>
      </c>
      <c r="D109" s="53">
        <f t="shared" si="0"/>
        <v>3.7246536591094073E-2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61401.18</v>
      </c>
      <c r="D111" s="53">
        <f t="shared" si="0"/>
        <v>2.0489130132881326E-3</v>
      </c>
      <c r="E111" s="49"/>
    </row>
    <row r="112" spans="1:5" x14ac:dyDescent="0.2">
      <c r="A112" s="51">
        <v>5125</v>
      </c>
      <c r="B112" s="49" t="s">
        <v>372</v>
      </c>
      <c r="C112" s="52">
        <v>836625.45</v>
      </c>
      <c r="D112" s="53">
        <f t="shared" si="0"/>
        <v>2.7917586791541136E-2</v>
      </c>
      <c r="E112" s="49"/>
    </row>
    <row r="113" spans="1:5" x14ac:dyDescent="0.2">
      <c r="A113" s="51">
        <v>5126</v>
      </c>
      <c r="B113" s="49" t="s">
        <v>373</v>
      </c>
      <c r="C113" s="52">
        <v>704244.42</v>
      </c>
      <c r="D113" s="53">
        <f t="shared" si="0"/>
        <v>2.3500127467803604E-2</v>
      </c>
      <c r="E113" s="49"/>
    </row>
    <row r="114" spans="1:5" x14ac:dyDescent="0.2">
      <c r="A114" s="51">
        <v>5127</v>
      </c>
      <c r="B114" s="49" t="s">
        <v>374</v>
      </c>
      <c r="C114" s="52">
        <v>5835</v>
      </c>
      <c r="D114" s="53">
        <f t="shared" si="0"/>
        <v>1.9470973412133533E-4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151941.76000000001</v>
      </c>
      <c r="D116" s="53">
        <f t="shared" si="0"/>
        <v>5.0701867509044983E-3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4566011.28</v>
      </c>
      <c r="D117" s="53">
        <f t="shared" si="0"/>
        <v>0.15236449739911193</v>
      </c>
      <c r="E117" s="49"/>
    </row>
    <row r="118" spans="1:5" x14ac:dyDescent="0.2">
      <c r="A118" s="51">
        <v>5131</v>
      </c>
      <c r="B118" s="49" t="s">
        <v>378</v>
      </c>
      <c r="C118" s="52">
        <v>308692.71000000002</v>
      </c>
      <c r="D118" s="53">
        <f t="shared" si="0"/>
        <v>1.0300852697394084E-2</v>
      </c>
      <c r="E118" s="49"/>
    </row>
    <row r="119" spans="1:5" x14ac:dyDescent="0.2">
      <c r="A119" s="51">
        <v>5132</v>
      </c>
      <c r="B119" s="49" t="s">
        <v>379</v>
      </c>
      <c r="C119" s="52">
        <v>0</v>
      </c>
      <c r="D119" s="53">
        <f t="shared" si="0"/>
        <v>0</v>
      </c>
      <c r="E119" s="49"/>
    </row>
    <row r="120" spans="1:5" x14ac:dyDescent="0.2">
      <c r="A120" s="51">
        <v>5133</v>
      </c>
      <c r="B120" s="49" t="s">
        <v>380</v>
      </c>
      <c r="C120" s="52">
        <v>74072.61</v>
      </c>
      <c r="D120" s="53">
        <f t="shared" si="0"/>
        <v>2.4717494770819821E-3</v>
      </c>
      <c r="E120" s="49"/>
    </row>
    <row r="121" spans="1:5" x14ac:dyDescent="0.2">
      <c r="A121" s="51">
        <v>5134</v>
      </c>
      <c r="B121" s="49" t="s">
        <v>381</v>
      </c>
      <c r="C121" s="52">
        <v>96737.49</v>
      </c>
      <c r="D121" s="53">
        <f t="shared" si="0"/>
        <v>3.2280601469520716E-3</v>
      </c>
      <c r="E121" s="49"/>
    </row>
    <row r="122" spans="1:5" x14ac:dyDescent="0.2">
      <c r="A122" s="51">
        <v>5135</v>
      </c>
      <c r="B122" s="49" t="s">
        <v>382</v>
      </c>
      <c r="C122" s="52">
        <v>3329716.07</v>
      </c>
      <c r="D122" s="53">
        <f t="shared" si="0"/>
        <v>0.11111021948401673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77796.19</v>
      </c>
      <c r="D124" s="53">
        <f t="shared" si="0"/>
        <v>2.5960026513372559E-3</v>
      </c>
      <c r="E124" s="49"/>
    </row>
    <row r="125" spans="1:5" x14ac:dyDescent="0.2">
      <c r="A125" s="51">
        <v>5138</v>
      </c>
      <c r="B125" s="49" t="s">
        <v>385</v>
      </c>
      <c r="C125" s="52">
        <v>261330.39</v>
      </c>
      <c r="D125" s="53">
        <f t="shared" si="0"/>
        <v>8.720406299010261E-3</v>
      </c>
      <c r="E125" s="49"/>
    </row>
    <row r="126" spans="1:5" x14ac:dyDescent="0.2">
      <c r="A126" s="51">
        <v>5139</v>
      </c>
      <c r="B126" s="49" t="s">
        <v>386</v>
      </c>
      <c r="C126" s="52">
        <v>417665.82</v>
      </c>
      <c r="D126" s="53">
        <f t="shared" si="0"/>
        <v>1.3937206643319539E-2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7573997.0600000005</v>
      </c>
      <c r="D127" s="53">
        <f t="shared" si="0"/>
        <v>0.25273880956098982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7458621.4900000002</v>
      </c>
      <c r="D137" s="53">
        <f t="shared" si="0"/>
        <v>0.24888881015074174</v>
      </c>
      <c r="E137" s="49"/>
    </row>
    <row r="138" spans="1:5" x14ac:dyDescent="0.2">
      <c r="A138" s="51">
        <v>5241</v>
      </c>
      <c r="B138" s="49" t="s">
        <v>396</v>
      </c>
      <c r="C138" s="52">
        <v>7120969.4500000002</v>
      </c>
      <c r="D138" s="53">
        <f t="shared" si="0"/>
        <v>0.23762160553481604</v>
      </c>
      <c r="E138" s="49"/>
    </row>
    <row r="139" spans="1:5" x14ac:dyDescent="0.2">
      <c r="A139" s="51">
        <v>5242</v>
      </c>
      <c r="B139" s="49" t="s">
        <v>397</v>
      </c>
      <c r="C139" s="52">
        <v>337652.04</v>
      </c>
      <c r="D139" s="53">
        <f t="shared" si="0"/>
        <v>1.1267204615925704E-2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115375.57</v>
      </c>
      <c r="D142" s="53">
        <f t="shared" si="0"/>
        <v>3.8499994102480749E-3</v>
      </c>
      <c r="E142" s="49"/>
    </row>
    <row r="143" spans="1:5" x14ac:dyDescent="0.2">
      <c r="A143" s="51">
        <v>5251</v>
      </c>
      <c r="B143" s="49" t="s">
        <v>400</v>
      </c>
      <c r="C143" s="52">
        <v>115375.57</v>
      </c>
      <c r="D143" s="53">
        <f t="shared" si="0"/>
        <v>3.8499994102480749E-3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39" sqref="C3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5170746.6399999997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19069892.489999998</v>
      </c>
    </row>
    <row r="15" spans="1:5" x14ac:dyDescent="0.2">
      <c r="A15" s="33">
        <v>3220</v>
      </c>
      <c r="B15" s="29" t="s">
        <v>469</v>
      </c>
      <c r="C15" s="34">
        <v>57606490.18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105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105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100" workbookViewId="0">
      <selection activeCell="B131" sqref="B13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6790528.7400000002</v>
      </c>
      <c r="D9" s="34">
        <v>1029382.55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10071198.460000001</v>
      </c>
      <c r="D11" s="34">
        <v>8706052.8699999992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16861727.200000003</v>
      </c>
      <c r="D15" s="123">
        <f>SUM(D8:D14)</f>
        <v>9735435.4199999999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455711.98</v>
      </c>
      <c r="D28" s="123">
        <f>SUM(D29:D36)</f>
        <v>455711.98</v>
      </c>
    </row>
    <row r="29" spans="1:4" x14ac:dyDescent="0.2">
      <c r="A29" s="33">
        <v>1241</v>
      </c>
      <c r="B29" s="29" t="s">
        <v>237</v>
      </c>
      <c r="C29" s="34">
        <v>336988.66</v>
      </c>
      <c r="D29" s="34">
        <v>336988.66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118723.32</v>
      </c>
      <c r="D31" s="34">
        <v>118723.32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455711.98</v>
      </c>
      <c r="D43" s="123">
        <f>D20+D28+D37</f>
        <v>455711.98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19069892.489999998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-1662554.2100000002</v>
      </c>
      <c r="D48" s="123">
        <f>D51+D63+D91+D94+D49</f>
        <v>998422.33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998422.33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998422.33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336072.89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662349.43999999994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-1662554.2100000002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-1618887.59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1372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-45038.62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518284.3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351430.3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351430.3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166854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53112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113742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16889053.979999997</v>
      </c>
      <c r="D122" s="123">
        <f>D47+D48+D100-D106-D109</f>
        <v>998422.33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MANUEL ARELLANO MARTIN</cp:lastModifiedBy>
  <cp:lastPrinted>2019-02-13T21:19:08Z</cp:lastPrinted>
  <dcterms:created xsi:type="dcterms:W3CDTF">2012-12-11T20:36:24Z</dcterms:created>
  <dcterms:modified xsi:type="dcterms:W3CDTF">2023-11-07T15:31:57Z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