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D:\2 TRIMESTRE 2023\SIRET\2 INFORMACION PRESUPUESTARIA\"/>
    </mc:Choice>
  </mc:AlternateContent>
  <xr:revisionPtr revIDLastSave="0" documentId="13_ncr:1_{01B8D5DA-ED5A-43EA-A4C7-F67D0E553432}" xr6:coauthVersionLast="47" xr6:coauthVersionMax="47" xr10:uidLastSave="{00000000-0000-0000-0000-000000000000}"/>
  <bookViews>
    <workbookView xWindow="-120" yWindow="-120" windowWidth="29040" windowHeight="15720" tabRatio="885" xr2:uid="{00000000-000D-0000-FFFF-FFFF00000000}"/>
  </bookViews>
  <sheets>
    <sheet name="COG" sheetId="6" r:id="rId1"/>
    <sheet name="CTG" sheetId="8" r:id="rId2"/>
    <sheet name="CA" sheetId="4" r:id="rId3"/>
    <sheet name="CFG" sheetId="5" r:id="rId4"/>
  </sheets>
  <definedNames>
    <definedName name="_xlnm._FilterDatabase" localSheetId="3" hidden="1">CFG!$A$3:$G$36</definedName>
    <definedName name="_xlnm._FilterDatabase" localSheetId="0" hidden="1">COG!$A$3:$G$76</definedName>
  </definedNames>
  <calcPr calcId="191029"/>
</workbook>
</file>

<file path=xl/calcChain.xml><?xml version="1.0" encoding="utf-8"?>
<calcChain xmlns="http://schemas.openxmlformats.org/spreadsheetml/2006/main">
  <c r="D16" i="4" l="1"/>
  <c r="G16" i="4" s="1"/>
  <c r="D15" i="4"/>
  <c r="G15" i="4" s="1"/>
  <c r="D14" i="4"/>
  <c r="G14" i="4" s="1"/>
  <c r="D13" i="4"/>
  <c r="G13" i="4" s="1"/>
  <c r="F43" i="4"/>
  <c r="E43" i="4"/>
  <c r="C43" i="4"/>
  <c r="D42" i="4"/>
  <c r="G42" i="4" s="1"/>
  <c r="D41" i="4"/>
  <c r="G41" i="4" s="1"/>
  <c r="D40" i="4"/>
  <c r="G40" i="4" s="1"/>
  <c r="D39" i="4"/>
  <c r="G39" i="4" s="1"/>
  <c r="D38" i="4"/>
  <c r="G38" i="4" s="1"/>
  <c r="D37" i="4"/>
  <c r="G37" i="4" s="1"/>
  <c r="D36" i="4"/>
  <c r="G36" i="4" s="1"/>
  <c r="B43" i="4"/>
  <c r="F29" i="4"/>
  <c r="E29" i="4"/>
  <c r="D28" i="4"/>
  <c r="G28" i="4" s="1"/>
  <c r="D27" i="4"/>
  <c r="G27" i="4" s="1"/>
  <c r="D26" i="4"/>
  <c r="G26" i="4" s="1"/>
  <c r="D25" i="4"/>
  <c r="G25" i="4" s="1"/>
  <c r="C29" i="4"/>
  <c r="B29" i="4"/>
  <c r="D12" i="4"/>
  <c r="G12" i="4" s="1"/>
  <c r="D11" i="4"/>
  <c r="G11" i="4" s="1"/>
  <c r="D10" i="4"/>
  <c r="G10" i="4" s="1"/>
  <c r="D9" i="4"/>
  <c r="G9" i="4" s="1"/>
  <c r="D8" i="4"/>
  <c r="G8" i="4" s="1"/>
  <c r="D7" i="4"/>
  <c r="G7" i="4" s="1"/>
  <c r="D6" i="4"/>
  <c r="G6" i="4" s="1"/>
  <c r="F18" i="4"/>
  <c r="E18" i="4"/>
  <c r="C18" i="4"/>
  <c r="B18" i="4"/>
  <c r="G29" i="4" l="1"/>
  <c r="G43" i="4"/>
  <c r="D29" i="4"/>
  <c r="D43" i="4"/>
  <c r="G18" i="4"/>
  <c r="D18" i="4"/>
  <c r="D36" i="5" l="1"/>
  <c r="G36" i="5" s="1"/>
  <c r="D35" i="5"/>
  <c r="G35" i="5" s="1"/>
  <c r="D34" i="5"/>
  <c r="D33" i="5"/>
  <c r="G33" i="5" s="1"/>
  <c r="D31" i="5"/>
  <c r="G31" i="5" s="1"/>
  <c r="D30" i="5"/>
  <c r="G30" i="5" s="1"/>
  <c r="D29" i="5"/>
  <c r="G29" i="5" s="1"/>
  <c r="D28" i="5"/>
  <c r="G28" i="5" s="1"/>
  <c r="D27" i="5"/>
  <c r="G27" i="5" s="1"/>
  <c r="D26" i="5"/>
  <c r="G26" i="5" s="1"/>
  <c r="D25" i="5"/>
  <c r="G25" i="5" s="1"/>
  <c r="D24" i="5"/>
  <c r="G24" i="5" s="1"/>
  <c r="D23" i="5"/>
  <c r="G23" i="5" s="1"/>
  <c r="D21" i="5"/>
  <c r="G21" i="5" s="1"/>
  <c r="D20" i="5"/>
  <c r="G20" i="5" s="1"/>
  <c r="D19" i="5"/>
  <c r="G19" i="5" s="1"/>
  <c r="D18" i="5"/>
  <c r="G18" i="5" s="1"/>
  <c r="D17" i="5"/>
  <c r="G17" i="5" s="1"/>
  <c r="D16" i="5"/>
  <c r="G16" i="5" s="1"/>
  <c r="D15" i="5"/>
  <c r="G15" i="5" s="1"/>
  <c r="D13" i="5"/>
  <c r="G13" i="5" s="1"/>
  <c r="D12" i="5"/>
  <c r="D11" i="5"/>
  <c r="G11" i="5" s="1"/>
  <c r="D10" i="5"/>
  <c r="G10" i="5" s="1"/>
  <c r="D9" i="5"/>
  <c r="G9" i="5" s="1"/>
  <c r="D8" i="5"/>
  <c r="G8" i="5" s="1"/>
  <c r="D7" i="5"/>
  <c r="G7" i="5" s="1"/>
  <c r="D6" i="5"/>
  <c r="G6" i="5" s="1"/>
  <c r="F32" i="5"/>
  <c r="F22" i="5"/>
  <c r="F14" i="5"/>
  <c r="F5" i="5"/>
  <c r="E32" i="5"/>
  <c r="E22" i="5"/>
  <c r="E14" i="5"/>
  <c r="E5" i="5"/>
  <c r="C32" i="5"/>
  <c r="C22" i="5"/>
  <c r="C14" i="5"/>
  <c r="C5" i="5"/>
  <c r="B32" i="5"/>
  <c r="B22" i="5"/>
  <c r="B14" i="5"/>
  <c r="B5" i="5"/>
  <c r="F10" i="8"/>
  <c r="E10" i="8"/>
  <c r="D9" i="8"/>
  <c r="G9" i="8" s="1"/>
  <c r="D8" i="8"/>
  <c r="G8" i="8" s="1"/>
  <c r="D7" i="8"/>
  <c r="G7" i="8" s="1"/>
  <c r="D6" i="8"/>
  <c r="G6" i="8" s="1"/>
  <c r="D5" i="8"/>
  <c r="G5" i="8" s="1"/>
  <c r="C10" i="8"/>
  <c r="B10" i="8"/>
  <c r="D6" i="6"/>
  <c r="G6" i="6" s="1"/>
  <c r="D7" i="6"/>
  <c r="G7" i="6" s="1"/>
  <c r="D8" i="6"/>
  <c r="G8" i="6" s="1"/>
  <c r="D9" i="6"/>
  <c r="G9" i="6" s="1"/>
  <c r="D10" i="6"/>
  <c r="G10" i="6" s="1"/>
  <c r="D11" i="6"/>
  <c r="D12" i="6"/>
  <c r="G12" i="6" s="1"/>
  <c r="G47" i="6"/>
  <c r="G11" i="6"/>
  <c r="D76" i="6"/>
  <c r="G76" i="6" s="1"/>
  <c r="D75" i="6"/>
  <c r="G75" i="6" s="1"/>
  <c r="D74" i="6"/>
  <c r="G74" i="6" s="1"/>
  <c r="D73" i="6"/>
  <c r="G73" i="6" s="1"/>
  <c r="D72" i="6"/>
  <c r="G72" i="6" s="1"/>
  <c r="D71" i="6"/>
  <c r="G71" i="6" s="1"/>
  <c r="D70" i="6"/>
  <c r="G70" i="6" s="1"/>
  <c r="D68" i="6"/>
  <c r="G68" i="6" s="1"/>
  <c r="D67" i="6"/>
  <c r="G67" i="6" s="1"/>
  <c r="D66" i="6"/>
  <c r="G66" i="6" s="1"/>
  <c r="D64" i="6"/>
  <c r="G64" i="6" s="1"/>
  <c r="D63" i="6"/>
  <c r="G63" i="6" s="1"/>
  <c r="D62" i="6"/>
  <c r="G62" i="6" s="1"/>
  <c r="D61" i="6"/>
  <c r="G61" i="6" s="1"/>
  <c r="D60" i="6"/>
  <c r="G60" i="6" s="1"/>
  <c r="D59" i="6"/>
  <c r="G59" i="6" s="1"/>
  <c r="D58" i="6"/>
  <c r="G58" i="6" s="1"/>
  <c r="D56" i="6"/>
  <c r="G56" i="6" s="1"/>
  <c r="D55" i="6"/>
  <c r="G55" i="6" s="1"/>
  <c r="D54" i="6"/>
  <c r="G54" i="6" s="1"/>
  <c r="D53" i="6"/>
  <c r="D52" i="6"/>
  <c r="G52" i="6" s="1"/>
  <c r="D51" i="6"/>
  <c r="G51" i="6" s="1"/>
  <c r="D50" i="6"/>
  <c r="G50" i="6" s="1"/>
  <c r="D49" i="6"/>
  <c r="G49" i="6" s="1"/>
  <c r="D48" i="6"/>
  <c r="G48" i="6" s="1"/>
  <c r="D47" i="6"/>
  <c r="D46" i="6"/>
  <c r="G46" i="6" s="1"/>
  <c r="D45" i="6"/>
  <c r="G45" i="6" s="1"/>
  <c r="D44" i="6"/>
  <c r="G44" i="6" s="1"/>
  <c r="D42" i="6"/>
  <c r="G42" i="6" s="1"/>
  <c r="D41" i="6"/>
  <c r="G41" i="6" s="1"/>
  <c r="D40" i="6"/>
  <c r="G40" i="6" s="1"/>
  <c r="D39" i="6"/>
  <c r="G39" i="6" s="1"/>
  <c r="D38" i="6"/>
  <c r="G38" i="6" s="1"/>
  <c r="D37" i="6"/>
  <c r="G37" i="6" s="1"/>
  <c r="D36" i="6"/>
  <c r="G36" i="6" s="1"/>
  <c r="D35" i="6"/>
  <c r="G35" i="6" s="1"/>
  <c r="D34" i="6"/>
  <c r="G34" i="6" s="1"/>
  <c r="D32" i="6"/>
  <c r="G32" i="6" s="1"/>
  <c r="D31" i="6"/>
  <c r="G31" i="6" s="1"/>
  <c r="D30" i="6"/>
  <c r="G30" i="6" s="1"/>
  <c r="D29" i="6"/>
  <c r="G29" i="6" s="1"/>
  <c r="D28" i="6"/>
  <c r="G28" i="6" s="1"/>
  <c r="D27" i="6"/>
  <c r="G27" i="6" s="1"/>
  <c r="D26" i="6"/>
  <c r="G26" i="6" s="1"/>
  <c r="D25" i="6"/>
  <c r="G25" i="6" s="1"/>
  <c r="D24" i="6"/>
  <c r="G24" i="6" s="1"/>
  <c r="D22" i="6"/>
  <c r="G22" i="6" s="1"/>
  <c r="D21" i="6"/>
  <c r="G21" i="6" s="1"/>
  <c r="D20" i="6"/>
  <c r="G20" i="6" s="1"/>
  <c r="D19" i="6"/>
  <c r="G19" i="6" s="1"/>
  <c r="D18" i="6"/>
  <c r="G18" i="6" s="1"/>
  <c r="D17" i="6"/>
  <c r="G17" i="6" s="1"/>
  <c r="D16" i="6"/>
  <c r="G16" i="6" s="1"/>
  <c r="D15" i="6"/>
  <c r="G15" i="6" s="1"/>
  <c r="D14" i="6"/>
  <c r="G14" i="6" s="1"/>
  <c r="F69" i="6"/>
  <c r="F65" i="6"/>
  <c r="F57" i="6"/>
  <c r="F53" i="6"/>
  <c r="F43" i="6"/>
  <c r="F33" i="6"/>
  <c r="F23" i="6"/>
  <c r="F13" i="6"/>
  <c r="F5" i="6"/>
  <c r="E69" i="6"/>
  <c r="E65" i="6"/>
  <c r="E57" i="6"/>
  <c r="E53" i="6"/>
  <c r="E43" i="6"/>
  <c r="E33" i="6"/>
  <c r="E23" i="6"/>
  <c r="E13" i="6"/>
  <c r="E5" i="6"/>
  <c r="C69" i="6"/>
  <c r="C65" i="6"/>
  <c r="C57" i="6"/>
  <c r="C53" i="6"/>
  <c r="C43" i="6"/>
  <c r="C33" i="6"/>
  <c r="C23" i="6"/>
  <c r="C13" i="6"/>
  <c r="C5" i="6"/>
  <c r="B69" i="6"/>
  <c r="D69" i="6" s="1"/>
  <c r="G69" i="6" s="1"/>
  <c r="B65" i="6"/>
  <c r="B57" i="6"/>
  <c r="B53" i="6"/>
  <c r="B43" i="6"/>
  <c r="B33" i="6"/>
  <c r="B23" i="6"/>
  <c r="B13" i="6"/>
  <c r="B5" i="6"/>
  <c r="D23" i="6" l="1"/>
  <c r="G23" i="6" s="1"/>
  <c r="D13" i="6"/>
  <c r="G13" i="6" s="1"/>
  <c r="D43" i="6"/>
  <c r="G43" i="6" s="1"/>
  <c r="G53" i="6"/>
  <c r="D33" i="6"/>
  <c r="G33" i="6" s="1"/>
  <c r="D65" i="6"/>
  <c r="G65" i="6" s="1"/>
  <c r="D57" i="6"/>
  <c r="G57" i="6" s="1"/>
  <c r="F77" i="6"/>
  <c r="B77" i="6"/>
  <c r="C77" i="6"/>
  <c r="D5" i="6"/>
  <c r="E77" i="6"/>
  <c r="D10" i="8"/>
  <c r="B37" i="5"/>
  <c r="G22" i="5"/>
  <c r="G14" i="5"/>
  <c r="D32" i="5"/>
  <c r="G34" i="5"/>
  <c r="G32" i="5" s="1"/>
  <c r="D5" i="5"/>
  <c r="G12" i="5"/>
  <c r="G5" i="5" s="1"/>
  <c r="C37" i="5"/>
  <c r="E37" i="5"/>
  <c r="F37" i="5"/>
  <c r="D22" i="5"/>
  <c r="D14" i="5"/>
  <c r="G10" i="8"/>
  <c r="D37" i="5" l="1"/>
  <c r="D77" i="6"/>
  <c r="G5" i="6"/>
  <c r="G77" i="6" s="1"/>
  <c r="G37" i="5"/>
</calcChain>
</file>

<file path=xl/sharedStrings.xml><?xml version="1.0" encoding="utf-8"?>
<sst xmlns="http://schemas.openxmlformats.org/spreadsheetml/2006/main" count="206" uniqueCount="146">
  <si>
    <t>Gasto Corriente</t>
  </si>
  <si>
    <t>Gasto de Capital</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</si>
  <si>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</si>
  <si>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</si>
  <si>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</si>
  <si>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</si>
  <si>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</si>
  <si>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</si>
  <si>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</si>
  <si>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</si>
  <si>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</si>
  <si>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</si>
  <si>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</si>
  <si>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</si>
  <si>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</si>
  <si>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</si>
  <si>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</si>
  <si>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</si>
  <si>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</si>
  <si>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</si>
  <si>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</si>
  <si>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</si>
  <si>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</si>
  <si>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</si>
  <si>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</si>
  <si>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</si>
  <si>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</si>
  <si>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</si>
  <si>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</si>
  <si>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</si>
  <si>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</si>
  <si>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</si>
  <si>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</si>
  <si>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Seguridad Social</t>
  </si>
  <si>
    <t>Previsiones</t>
  </si>
  <si>
    <t>Donativos</t>
  </si>
  <si>
    <t>Participaciones</t>
  </si>
  <si>
    <t>Aportaciones</t>
  </si>
  <si>
    <t>Convenios</t>
  </si>
  <si>
    <t>Pensiones y Jubilaciones</t>
  </si>
  <si>
    <t>Legislación</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</si>
  <si>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</si>
  <si>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</si>
  <si>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</si>
  <si>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</si>
  <si>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</si>
  <si>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</si>
  <si>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</si>
  <si>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</si>
  <si>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</si>
  <si>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Total del Gasto</t>
  </si>
  <si>
    <t>Concepto</t>
  </si>
  <si>
    <t>Aprobado</t>
  </si>
  <si>
    <t>Modificado</t>
  </si>
  <si>
    <t>Devengado</t>
  </si>
  <si>
    <t>Pagado</t>
  </si>
  <si>
    <t>Subejercicio</t>
  </si>
  <si>
    <t>Egresos</t>
  </si>
  <si>
    <t>Servicios Personales</t>
  </si>
  <si>
    <t>Servicios Generales</t>
  </si>
  <si>
    <t>Inversión Pública</t>
  </si>
  <si>
    <t>Deuda Pública</t>
  </si>
  <si>
    <t>Remuneraciones al Personal de Carácter Permanente</t>
  </si>
  <si>
    <t>Remuneraciones al Personal de Carácter Transitorio</t>
  </si>
  <si>
    <t>Remuneraciones Adicionales y Especiales</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</si>
  <si>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</si>
  <si>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</si>
  <si>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</si>
  <si>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</si>
  <si>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</si>
  <si>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</si>
  <si>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</si>
  <si>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</si>
  <si>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</si>
  <si>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</si>
  <si>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</si>
  <si>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</si>
  <si>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</si>
  <si>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</si>
  <si>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</si>
  <si>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</si>
  <si>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</si>
  <si>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</si>
  <si>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</si>
  <si>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</si>
  <si>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</si>
  <si>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</si>
  <si>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</si>
  <si>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</si>
  <si>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</si>
  <si>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</si>
  <si>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</si>
  <si>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</si>
  <si>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</si>
  <si>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</si>
  <si>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</si>
  <si>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</si>
  <si>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</si>
  <si>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</si>
  <si>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</si>
  <si>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</si>
  <si>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</si>
  <si>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</si>
  <si>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</si>
  <si>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</si>
  <si>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</si>
  <si>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</si>
  <si>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</si>
  <si>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</si>
  <si>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</si>
  <si>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</si>
  <si>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</si>
  <si>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</si>
  <si>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</si>
  <si>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</si>
  <si>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</si>
  <si>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</si>
  <si>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Ampliaciones/ (Reducciones)</t>
  </si>
  <si>
    <t>3 = (1 + 2 )</t>
  </si>
  <si>
    <t>6 = ( 3 - 4 )</t>
  </si>
  <si>
    <t>“Bajo protesta de decir verdad declaramos que los Estados Financieros y sus notas, son razonablemente correctos y son responsabilidad del emisor”</t>
  </si>
  <si>
    <t>Órganismos Autónomos</t>
  </si>
  <si>
    <t>Coordinación de la Política de Gobierno</t>
  </si>
  <si>
    <t>Materiales y Suministros</t>
  </si>
  <si>
    <t>Transferencias, Asignaciones, Subsidios y Otras Ayudas</t>
  </si>
  <si>
    <t>Bienes Muebles, Inmuebles e Intangibles</t>
  </si>
  <si>
    <t>Inversiones Financieras y Otras Provisiones</t>
  </si>
  <si>
    <t>Participaciones y Aportaciones</t>
  </si>
  <si>
    <t>Entidades Paraestatales Financieras No Monetarias con Participación Estatal Mayoritaria</t>
  </si>
  <si>
    <t>Sistema para el Desarrollo Integral de la Familia del Municipio de San Miguel de Allende, Gto.
Estado Analítico del Ejercicio del Presupuesto de Egresos
Clasificación por Objeto del Gasto (Capítulo y Concepto)
Del 1 de Enero al 30 de Junio de 2023</t>
  </si>
  <si>
    <t>Sistema para el Desarrollo Integral de la Familia del Municipio de San Miguel de Allende, Gto.
Estado Analítico del Ejercicio del Presupuesto de Egresos
Clasificación Económica (por Tipo de Gasto)
Del 1 de Enero al 30 de Junio de 2023</t>
  </si>
  <si>
    <t>31120M33D010000 DIRECCION ADMINISTRACION</t>
  </si>
  <si>
    <t>31120M33D020000 COORDINACION CADI ESTANC</t>
  </si>
  <si>
    <t>31120M33D030000 COORD ACCIONES A FAVOR D</t>
  </si>
  <si>
    <t>31120M33D040000 COORDINACION ALIMENTARIO</t>
  </si>
  <si>
    <t>31120M33D050000 COORD DESARROLLO FAMILIA</t>
  </si>
  <si>
    <t>31120M33D060000 COORDINACION REHABILITAC</t>
  </si>
  <si>
    <t>31120M33D070000 DIRECCION PROCURADURIA</t>
  </si>
  <si>
    <t>31120M33D080000 COORDINACION JURIDICO</t>
  </si>
  <si>
    <t>31120M33D090000 COORDINACION ADULTO MAYO</t>
  </si>
  <si>
    <t>31120M33D100000 COORDINACION TRABAJO SOC</t>
  </si>
  <si>
    <t>31120M33D110000 COORDINACION SERVICIOS</t>
  </si>
  <si>
    <t>Sistema para el Desarrollo Integral de la Familia del Municipio de San Miguel de Allende, Gto.
Estado Analítico del Ejercicio del Presupuesto de Egresos
Clasificación Administrativa
Del 1 de Enero al 30 de Junio de 2023</t>
  </si>
  <si>
    <t>Sistema para el Desarrollo Integral de la Familia del Municipio de San Miguel de Allende, Gto.
Estado Analítico del Ejercicio del Presupuesto de Egresos
Clasificación Administrativa (Poderes)
Del 1 de Enero al 30 de Junio de 2023</t>
  </si>
  <si>
    <t>Sistema para el Desarrollo Integral de la Familia del Municipio de San Miguel de Allende, Gto.
Estado Analítico del Ejercicio del Presupuesto de Egresos
Clasificación Administrativa (Sector Paraestatal)
Del 1 de Enero al 30 de Junio de 2023</t>
  </si>
  <si>
    <t>Sistema para el Desarrollo Integral de la Familia del Municipio de San Miguel de Allende, Gto.
Estado Analítico del Ejercicio del Presupuesto de Egresos
Clasificación Funcional (Finalidad y Función)
Del 1 de Enero al 30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</si>
</sst>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9"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sz val="8"/>
      <color theme="0"/>
      <name val="Arial"/>
      <family val="2"/>
    </font>
    <font>
      <b/>
      <sz val="8"/>
      <color theme="0"/>
      <name val="Arial"/>
      <family val="2"/>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5">
    <xf numFmtId="0" fontId="0" fillId="0" borderId="0" xfId="0"/>
    <xf numFmtId="0" fontId="0" fillId="0" borderId="0" xfId="0" applyProtection="1">
      <protection locked="0"/>
    </xf>
    <xf numFmtId="4" fontId="6" fillId="2" borderId="6" xfId="9" applyNumberFormat="1" applyFont="1" applyFill="1" applyBorder="1" applyAlignment="1">
      <alignment horizontal="center" vertical="center" wrapText="1"/>
    </xf>
    <xf numFmtId="0" fontId="6" fillId="2" borderId="6" xfId="9" applyFont="1" applyFill="1" applyBorder="1" applyAlignment="1">
      <alignment horizontal="center" vertical="center" wrapText="1"/>
    </xf>
    <xf numFmtId="0" fontId="2" fillId="0" borderId="0" xfId="0" applyFont="1" applyAlignment="1">
      <alignment horizontal="left"/>
    </xf>
    <xf numFmtId="4" fontId="2" fillId="0" borderId="12" xfId="0" applyNumberFormat="1" applyFont="1" applyBorder="1" applyProtection="1">
      <protection locked="0"/>
    </xf>
    <xf numFmtId="0" fontId="2" fillId="0" borderId="0" xfId="0" applyFont="1"/>
    <xf numFmtId="4" fontId="2" fillId="0" borderId="10" xfId="9" applyNumberFormat="1" applyFont="1" applyBorder="1" applyAlignment="1">
      <alignment horizontal="center" vertical="center" wrapText="1"/>
    </xf>
    <xf numFmtId="0" fontId="6" fillId="0" borderId="1" xfId="0" applyFont="1" applyBorder="1" applyAlignment="1">
      <alignment horizontal="left" vertical="center"/>
    </xf>
    <xf numFmtId="0" fontId="7" fillId="0" borderId="1" xfId="0" applyFont="1" applyBorder="1" applyAlignment="1">
      <alignment horizontal="center" vertical="center" wrapText="1"/>
    </xf>
    <xf numFmtId="0" fontId="6" fillId="0" borderId="4" xfId="0" applyFont="1" applyBorder="1" applyAlignment="1" applyProtection="1">
      <alignment horizontal="center"/>
      <protection locked="0"/>
    </xf>
    <xf numFmtId="0" fontId="6" fillId="0" borderId="8" xfId="0" applyFont="1" applyBorder="1" applyAlignment="1" applyProtection="1">
      <alignment horizontal="center"/>
      <protection locked="0"/>
    </xf>
    <xf numFmtId="0" fontId="2" fillId="0" borderId="5" xfId="0" applyFont="1" applyBorder="1"/>
    <xf numFmtId="4" fontId="6" fillId="0" borderId="10" xfId="0" applyNumberFormat="1" applyFont="1" applyBorder="1" applyProtection="1">
      <protection locked="0"/>
    </xf>
    <xf numFmtId="4" fontId="6" fillId="0" borderId="12" xfId="0" applyNumberFormat="1" applyFont="1" applyBorder="1" applyProtection="1">
      <protection locked="0"/>
    </xf>
    <xf numFmtId="4" fontId="2" fillId="0" borderId="11" xfId="0" applyNumberFormat="1" applyFont="1" applyBorder="1" applyProtection="1">
      <protection locked="0"/>
    </xf>
    <xf numFmtId="4" fontId="6" fillId="0" borderId="11" xfId="0" applyNumberFormat="1" applyFont="1" applyBorder="1" applyProtection="1">
      <protection locked="0"/>
    </xf>
    <xf numFmtId="4" fontId="6" fillId="0" borderId="6" xfId="0" applyNumberFormat="1" applyFont="1" applyBorder="1" applyProtection="1">
      <protection locked="0"/>
    </xf>
    <xf numFmtId="0" fontId="6" fillId="0" borderId="1" xfId="0" applyFont="1" applyBorder="1" applyAlignment="1">
      <alignment horizontal="left"/>
    </xf>
    <xf numFmtId="0" fontId="8" fillId="0" borderId="1" xfId="0" applyFont="1" applyBorder="1" applyAlignment="1">
      <alignment horizontal="left"/>
    </xf>
    <xf numFmtId="0" fontId="2" fillId="0" borderId="0" xfId="0" applyFont="1" applyAlignment="1">
      <alignment horizontal="left" indent="1"/>
    </xf>
    <xf numFmtId="0" fontId="2" fillId="0" borderId="4" xfId="0" applyFont="1" applyBorder="1" applyAlignment="1">
      <alignment horizontal="left" indent="1"/>
    </xf>
    <xf numFmtId="0" fontId="2" fillId="0" borderId="2" xfId="9" applyFont="1" applyBorder="1" applyAlignment="1">
      <alignment horizontal="left" vertical="center" indent="1"/>
    </xf>
    <xf numFmtId="0" fontId="2" fillId="0" borderId="3" xfId="0" applyFont="1" applyBorder="1" applyAlignment="1" applyProtection="1">
      <alignment horizontal="left" indent="1"/>
      <protection locked="0"/>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2" fillId="0" borderId="0" xfId="0" applyFont="1" applyAlignment="1">
      <alignment horizontal="left" wrapText="1" indent="1"/>
    </xf>
    <xf numFmtId="0" fontId="6" fillId="2" borderId="8" xfId="9" applyFont="1" applyFill="1" applyBorder="1" applyAlignment="1" applyProtection="1">
      <alignment horizontal="center" vertical="center" wrapText="1"/>
      <protection locked="0"/>
    </xf>
    <xf numFmtId="0" fontId="6" fillId="2" borderId="9" xfId="9" applyFont="1" applyFill="1" applyBorder="1" applyAlignment="1" applyProtection="1">
      <alignment horizontal="center" vertical="center" wrapText="1"/>
      <protection locked="0"/>
    </xf>
    <xf numFmtId="0" fontId="6" fillId="2" borderId="7" xfId="9" applyFont="1" applyFill="1" applyBorder="1" applyAlignment="1" applyProtection="1">
      <alignment horizontal="center" vertical="center" wrapText="1"/>
      <protection locked="0"/>
    </xf>
    <xf numFmtId="4" fontId="6" fillId="2" borderId="10" xfId="9" applyNumberFormat="1" applyFont="1" applyFill="1" applyBorder="1" applyAlignment="1">
      <alignment horizontal="center" vertical="center" wrapText="1"/>
    </xf>
    <xf numFmtId="4" fontId="6" fillId="2" borderId="11" xfId="9" applyNumberFormat="1" applyFont="1" applyFill="1" applyBorder="1" applyAlignment="1">
      <alignment horizontal="center" vertical="center" wrapText="1"/>
    </xf>
    <xf numFmtId="0" fontId="6" fillId="2" borderId="2" xfId="9" applyFont="1" applyFill="1" applyBorder="1" applyAlignment="1">
      <alignment horizontal="center" vertical="center"/>
    </xf>
    <xf numFmtId="0" fontId="6" fillId="2" borderId="3" xfId="9" applyFont="1" applyFill="1" applyBorder="1" applyAlignment="1">
      <alignment horizontal="center" vertical="center"/>
    </xf>
    <xf numFmtId="0" fontId="6" fillId="2" borderId="5" xfId="9" applyFont="1" applyFill="1" applyBorder="1" applyAlignment="1">
      <alignment horizontal="center" vertical="center"/>
    </xf>
  </cellXfs>
  <cellStyles count="16">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86</xdr:row>
      <xdr:rowOff>76200</xdr:rowOff>
    </xdr:from>
    <xdr:to>
      <xdr:col>0</xdr:col>
      <xdr:colOff>2271311</xdr:colOff>
      <xdr:row>91</xdr:row>
      <xdr:rowOff>20250</xdr:rowOff>
    </xdr:to>
    <xdr:pic>
      <xdr:nvPicPr>
        <xdr:cNvPr id="2" name="Imagen 1">
          <a:extLst>
            <a:ext uri="{FF2B5EF4-FFF2-40B4-BE49-F238E27FC236}">
              <a16:creationId xmlns:a16="http://schemas.microsoft.com/office/drawing/2014/main" id="{144E8ECF-B3D0-4F36-AA0B-97D3D9C54AC0}"/>
            </a:ext>
          </a:extLst>
        </xdr:cNvPr>
        <xdr:cNvPicPr>
          <a:picLocks noChangeAspect="1"/>
        </xdr:cNvPicPr>
      </xdr:nvPicPr>
      <xdr:blipFill>
        <a:blip xmlns:r="http://schemas.openxmlformats.org/officeDocument/2006/relationships" r:embed="rId1"/>
        <a:stretch>
          <a:fillRect/>
        </a:stretch>
      </xdr:blipFill>
      <xdr:spPr>
        <a:xfrm>
          <a:off x="314325" y="13020675"/>
          <a:ext cx="1956986" cy="658425"/>
        </a:xfrm>
        <a:prstGeom prst="rect">
          <a:avLst/>
        </a:prstGeom>
      </xdr:spPr>
    </xdr:pic>
    <xdr:clientData/>
  </xdr:twoCellAnchor>
  <xdr:twoCellAnchor editAs="oneCell">
    <xdr:from>
      <xdr:col>2</xdr:col>
      <xdr:colOff>95250</xdr:colOff>
      <xdr:row>85</xdr:row>
      <xdr:rowOff>104775</xdr:rowOff>
    </xdr:from>
    <xdr:to>
      <xdr:col>3</xdr:col>
      <xdr:colOff>876085</xdr:colOff>
      <xdr:row>90</xdr:row>
      <xdr:rowOff>48825</xdr:rowOff>
    </xdr:to>
    <xdr:pic>
      <xdr:nvPicPr>
        <xdr:cNvPr id="3" name="Imagen 2">
          <a:extLst>
            <a:ext uri="{FF2B5EF4-FFF2-40B4-BE49-F238E27FC236}">
              <a16:creationId xmlns:a16="http://schemas.microsoft.com/office/drawing/2014/main" id="{FEFE0BEA-8ED6-3F81-DB1F-983DD399CE33}"/>
            </a:ext>
          </a:extLst>
        </xdr:cNvPr>
        <xdr:cNvPicPr>
          <a:picLocks noChangeAspect="1"/>
        </xdr:cNvPicPr>
      </xdr:nvPicPr>
      <xdr:blipFill>
        <a:blip xmlns:r="http://schemas.openxmlformats.org/officeDocument/2006/relationships" r:embed="rId2"/>
        <a:stretch>
          <a:fillRect/>
        </a:stretch>
      </xdr:blipFill>
      <xdr:spPr>
        <a:xfrm>
          <a:off x="4733925" y="12906375"/>
          <a:ext cx="1914310" cy="658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466725</xdr:colOff>
      <xdr:row>15</xdr:row>
      <xdr:rowOff>9525</xdr:rowOff>
    </xdr:from>
    <xdr:to>
      <xdr:col>0</xdr:col>
      <xdr:colOff>2423711</xdr:colOff>
      <xdr:row>19</xdr:row>
      <xdr:rowOff>96450</xdr:rowOff>
    </xdr:to>
    <xdr:pic>
      <xdr:nvPicPr>
        <xdr:cNvPr id="2" name="Imagen 1">
          <a:extLst>
            <a:ext uri="{FF2B5EF4-FFF2-40B4-BE49-F238E27FC236}">
              <a16:creationId xmlns:a16="http://schemas.microsoft.com/office/drawing/2014/main" id="{8891AFD3-5C1F-404E-91F7-9984ABDC097C}"/>
            </a:ext>
          </a:extLst>
        </xdr:cNvPr>
        <xdr:cNvPicPr>
          <a:picLocks noChangeAspect="1"/>
        </xdr:cNvPicPr>
      </xdr:nvPicPr>
      <xdr:blipFill>
        <a:blip xmlns:r="http://schemas.openxmlformats.org/officeDocument/2006/relationships" r:embed="rId1"/>
        <a:stretch>
          <a:fillRect/>
        </a:stretch>
      </xdr:blipFill>
      <xdr:spPr>
        <a:xfrm>
          <a:off x="466725" y="2809875"/>
          <a:ext cx="1956986" cy="658425"/>
        </a:xfrm>
        <a:prstGeom prst="rect">
          <a:avLst/>
        </a:prstGeom>
      </xdr:spPr>
    </xdr:pic>
    <xdr:clientData/>
  </xdr:twoCellAnchor>
  <xdr:twoCellAnchor editAs="oneCell">
    <xdr:from>
      <xdr:col>3</xdr:col>
      <xdr:colOff>190500</xdr:colOff>
      <xdr:row>15</xdr:row>
      <xdr:rowOff>9525</xdr:rowOff>
    </xdr:from>
    <xdr:to>
      <xdr:col>5</xdr:col>
      <xdr:colOff>9310</xdr:colOff>
      <xdr:row>19</xdr:row>
      <xdr:rowOff>96450</xdr:rowOff>
    </xdr:to>
    <xdr:pic>
      <xdr:nvPicPr>
        <xdr:cNvPr id="3" name="Imagen 2">
          <a:extLst>
            <a:ext uri="{FF2B5EF4-FFF2-40B4-BE49-F238E27FC236}">
              <a16:creationId xmlns:a16="http://schemas.microsoft.com/office/drawing/2014/main" id="{DB0BF78F-DC5A-4974-B003-2583513405D3}"/>
            </a:ext>
          </a:extLst>
        </xdr:cNvPr>
        <xdr:cNvPicPr>
          <a:picLocks noChangeAspect="1"/>
        </xdr:cNvPicPr>
      </xdr:nvPicPr>
      <xdr:blipFill>
        <a:blip xmlns:r="http://schemas.openxmlformats.org/officeDocument/2006/relationships" r:embed="rId2"/>
        <a:stretch>
          <a:fillRect/>
        </a:stretch>
      </xdr:blipFill>
      <xdr:spPr>
        <a:xfrm>
          <a:off x="5010150" y="2809875"/>
          <a:ext cx="1914310" cy="6584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609600</xdr:colOff>
      <xdr:row>47</xdr:row>
      <xdr:rowOff>95250</xdr:rowOff>
    </xdr:from>
    <xdr:to>
      <xdr:col>0</xdr:col>
      <xdr:colOff>2566586</xdr:colOff>
      <xdr:row>52</xdr:row>
      <xdr:rowOff>39300</xdr:rowOff>
    </xdr:to>
    <xdr:pic>
      <xdr:nvPicPr>
        <xdr:cNvPr id="2" name="Imagen 1">
          <a:extLst>
            <a:ext uri="{FF2B5EF4-FFF2-40B4-BE49-F238E27FC236}">
              <a16:creationId xmlns:a16="http://schemas.microsoft.com/office/drawing/2014/main" id="{4B5FE173-DCBB-4D46-8E4E-1C3BA3C29846}"/>
            </a:ext>
          </a:extLst>
        </xdr:cNvPr>
        <xdr:cNvPicPr>
          <a:picLocks noChangeAspect="1"/>
        </xdr:cNvPicPr>
      </xdr:nvPicPr>
      <xdr:blipFill>
        <a:blip xmlns:r="http://schemas.openxmlformats.org/officeDocument/2006/relationships" r:embed="rId1"/>
        <a:stretch>
          <a:fillRect/>
        </a:stretch>
      </xdr:blipFill>
      <xdr:spPr>
        <a:xfrm>
          <a:off x="609600" y="8553450"/>
          <a:ext cx="1956986" cy="658425"/>
        </a:xfrm>
        <a:prstGeom prst="rect">
          <a:avLst/>
        </a:prstGeom>
      </xdr:spPr>
    </xdr:pic>
    <xdr:clientData/>
  </xdr:twoCellAnchor>
  <xdr:twoCellAnchor editAs="oneCell">
    <xdr:from>
      <xdr:col>1</xdr:col>
      <xdr:colOff>904875</xdr:colOff>
      <xdr:row>47</xdr:row>
      <xdr:rowOff>66675</xdr:rowOff>
    </xdr:from>
    <xdr:to>
      <xdr:col>3</xdr:col>
      <xdr:colOff>723685</xdr:colOff>
      <xdr:row>52</xdr:row>
      <xdr:rowOff>10725</xdr:rowOff>
    </xdr:to>
    <xdr:pic>
      <xdr:nvPicPr>
        <xdr:cNvPr id="3" name="Imagen 2">
          <a:extLst>
            <a:ext uri="{FF2B5EF4-FFF2-40B4-BE49-F238E27FC236}">
              <a16:creationId xmlns:a16="http://schemas.microsoft.com/office/drawing/2014/main" id="{6DC13783-165D-4A33-86F6-E80991CE6370}"/>
            </a:ext>
          </a:extLst>
        </xdr:cNvPr>
        <xdr:cNvPicPr>
          <a:picLocks noChangeAspect="1"/>
        </xdr:cNvPicPr>
      </xdr:nvPicPr>
      <xdr:blipFill>
        <a:blip xmlns:r="http://schemas.openxmlformats.org/officeDocument/2006/relationships" r:embed="rId2"/>
        <a:stretch>
          <a:fillRect/>
        </a:stretch>
      </xdr:blipFill>
      <xdr:spPr>
        <a:xfrm>
          <a:off x="5505450" y="8524875"/>
          <a:ext cx="1914310" cy="6584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581025</xdr:colOff>
      <xdr:row>41</xdr:row>
      <xdr:rowOff>114300</xdr:rowOff>
    </xdr:from>
    <xdr:to>
      <xdr:col>0</xdr:col>
      <xdr:colOff>2538011</xdr:colOff>
      <xdr:row>46</xdr:row>
      <xdr:rowOff>58350</xdr:rowOff>
    </xdr:to>
    <xdr:pic>
      <xdr:nvPicPr>
        <xdr:cNvPr id="2" name="Imagen 1">
          <a:extLst>
            <a:ext uri="{FF2B5EF4-FFF2-40B4-BE49-F238E27FC236}">
              <a16:creationId xmlns:a16="http://schemas.microsoft.com/office/drawing/2014/main" id="{BF727CEC-7407-4388-8A9C-12B6AEE4026B}"/>
            </a:ext>
          </a:extLst>
        </xdr:cNvPr>
        <xdr:cNvPicPr>
          <a:picLocks noChangeAspect="1"/>
        </xdr:cNvPicPr>
      </xdr:nvPicPr>
      <xdr:blipFill>
        <a:blip xmlns:r="http://schemas.openxmlformats.org/officeDocument/2006/relationships" r:embed="rId1"/>
        <a:stretch>
          <a:fillRect/>
        </a:stretch>
      </xdr:blipFill>
      <xdr:spPr>
        <a:xfrm>
          <a:off x="581025" y="6629400"/>
          <a:ext cx="1956986" cy="658425"/>
        </a:xfrm>
        <a:prstGeom prst="rect">
          <a:avLst/>
        </a:prstGeom>
      </xdr:spPr>
    </xdr:pic>
    <xdr:clientData/>
  </xdr:twoCellAnchor>
  <xdr:twoCellAnchor editAs="oneCell">
    <xdr:from>
      <xdr:col>1</xdr:col>
      <xdr:colOff>600075</xdr:colOff>
      <xdr:row>41</xdr:row>
      <xdr:rowOff>114300</xdr:rowOff>
    </xdr:from>
    <xdr:to>
      <xdr:col>3</xdr:col>
      <xdr:colOff>418885</xdr:colOff>
      <xdr:row>46</xdr:row>
      <xdr:rowOff>58350</xdr:rowOff>
    </xdr:to>
    <xdr:pic>
      <xdr:nvPicPr>
        <xdr:cNvPr id="3" name="Imagen 2">
          <a:extLst>
            <a:ext uri="{FF2B5EF4-FFF2-40B4-BE49-F238E27FC236}">
              <a16:creationId xmlns:a16="http://schemas.microsoft.com/office/drawing/2014/main" id="{DA1EA5A4-6B5A-445E-9A59-4488F955890E}"/>
            </a:ext>
          </a:extLst>
        </xdr:cNvPr>
        <xdr:cNvPicPr>
          <a:picLocks noChangeAspect="1"/>
        </xdr:cNvPicPr>
      </xdr:nvPicPr>
      <xdr:blipFill>
        <a:blip xmlns:r="http://schemas.openxmlformats.org/officeDocument/2006/relationships" r:embed="rId2"/>
        <a:stretch>
          <a:fillRect/>
        </a:stretch>
      </xdr:blipFill>
      <xdr:spPr>
        <a:xfrm>
          <a:off x="5114925" y="6629400"/>
          <a:ext cx="1914310" cy="6584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9"/>
  <sheetViews>
    <sheetView showGridLines="0" tabSelected="1" topLeftCell="A55" workbookViewId="0">
      <selection activeCell="A79" sqref="A79"/>
    </sheetView>
  </sheetViews>
  <sheetFormatPr baseColWidth="10" defaultColWidth="12" defaultRowHeight="11.25" x14ac:dyDescent="0.2"/>
  <cols>
    <col min="1" max="1" width="62.83203125" style="1" customWidth="1"/>
    <col min="2" max="2" width="18.33203125" style="1" customWidth="1"/>
    <col min="3" max="3" width="19.83203125" style="1" customWidth="1"/>
    <col min="4" max="7" width="18.33203125" style="1" customWidth="1"/>
    <col min="8" max="16384" width="12" style="1"/>
  </cols>
  <sheetData>
    <row r="1" spans="1:8" ht="50.1" customHeight="1" x14ac:dyDescent="0.2">
      <c r="A1" s="27" t="s">
        <v>129</v>
      </c>
      <c r="B1" s="27"/>
      <c r="C1" s="27"/>
      <c r="D1" s="27"/>
      <c r="E1" s="27"/>
      <c r="F1" s="27"/>
      <c r="G1" s="28"/>
    </row>
    <row r="2" spans="1:8" x14ac:dyDescent="0.2">
      <c r="A2" s="32" t="s">
        <v>51</v>
      </c>
      <c r="B2" s="29" t="s">
        <v>57</v>
      </c>
      <c r="C2" s="27"/>
      <c r="D2" s="27"/>
      <c r="E2" s="27"/>
      <c r="F2" s="28"/>
      <c r="G2" s="30" t="s">
        <v>56</v>
      </c>
    </row>
    <row r="3" spans="1:8" ht="24.95" customHeight="1" x14ac:dyDescent="0.2">
      <c r="A3" s="33"/>
      <c r="B3" s="2" t="s">
        <v>52</v>
      </c>
      <c r="C3" s="2" t="s">
        <v>117</v>
      </c>
      <c r="D3" s="2" t="s">
        <v>53</v>
      </c>
      <c r="E3" s="2" t="s">
        <v>54</v>
      </c>
      <c r="F3" s="2" t="s">
        <v>55</v>
      </c>
      <c r="G3" s="31"/>
    </row>
    <row r="4" spans="1:8" x14ac:dyDescent="0.2">
      <c r="A4" s="34"/>
      <c r="B4" s="3">
        <v>1</v>
      </c>
      <c r="C4" s="3">
        <v>2</v>
      </c>
      <c r="D4" s="3" t="s">
        <v>118</v>
      </c>
      <c r="E4" s="3">
        <v>4</v>
      </c>
      <c r="F4" s="3">
        <v>5</v>
      </c>
      <c r="G4" s="3" t="s">
        <v>119</v>
      </c>
    </row>
    <row r="5" spans="1:8" x14ac:dyDescent="0.2">
      <c r="A5" s="18" t="s">
        <v>58</v>
      </c>
      <c r="B5" s="13">
        <f>SUM(B6:B12)</f>
        <v>22225182.890000001</v>
      </c>
      <c r="C5" s="13">
        <f>SUM(C6:C12)</f>
        <v>2520704.2800000003</v>
      </c>
      <c r="D5" s="13">
        <f>B5+C5</f>
        <v>24745887.170000002</v>
      </c>
      <c r="E5" s="13">
        <f>SUM(E6:E12)</f>
        <v>9514002.7999999989</v>
      </c>
      <c r="F5" s="13">
        <f>SUM(F6:F12)</f>
        <v>9261051.6699999999</v>
      </c>
      <c r="G5" s="13">
        <f>D5-E5</f>
        <v>15231884.370000003</v>
      </c>
    </row>
    <row r="6" spans="1:8" x14ac:dyDescent="0.2">
      <c r="A6" s="20" t="s">
        <v>62</v>
      </c>
      <c r="B6" s="5">
        <v>16645011.050000001</v>
      </c>
      <c r="C6" s="5">
        <v>371565.27</v>
      </c>
      <c r="D6" s="5">
        <f t="shared" ref="D6:D69" si="0">B6+C6</f>
        <v>17016576.32</v>
      </c>
      <c r="E6" s="5">
        <v>7752354.5999999996</v>
      </c>
      <c r="F6" s="5">
        <v>7532671.9800000004</v>
      </c>
      <c r="G6" s="5">
        <f t="shared" ref="G6:G69" si="1">D6-E6</f>
        <v>9264221.7200000007</v>
      </c>
      <c r="H6" s="9">
        <v>1100</v>
      </c>
    </row>
    <row r="7" spans="1:8" x14ac:dyDescent="0.2">
      <c r="A7" s="20" t="s">
        <v>63</v>
      </c>
      <c r="B7" s="5">
        <v>2462567.3199999998</v>
      </c>
      <c r="C7" s="5">
        <v>1660622.33</v>
      </c>
      <c r="D7" s="5">
        <f t="shared" si="0"/>
        <v>4123189.65</v>
      </c>
      <c r="E7" s="5">
        <v>1307068.2</v>
      </c>
      <c r="F7" s="5">
        <v>1288453.6299999999</v>
      </c>
      <c r="G7" s="5">
        <f t="shared" si="1"/>
        <v>2816121.45</v>
      </c>
      <c r="H7" s="9">
        <v>1200</v>
      </c>
    </row>
    <row r="8" spans="1:8" x14ac:dyDescent="0.2">
      <c r="A8" s="20" t="s">
        <v>64</v>
      </c>
      <c r="B8" s="5">
        <v>2514980.52</v>
      </c>
      <c r="C8" s="5">
        <v>391194.68</v>
      </c>
      <c r="D8" s="5">
        <f t="shared" si="0"/>
        <v>2906175.2</v>
      </c>
      <c r="E8" s="5">
        <v>141336</v>
      </c>
      <c r="F8" s="5">
        <v>141336</v>
      </c>
      <c r="G8" s="5">
        <f t="shared" si="1"/>
        <v>2764839.2</v>
      </c>
      <c r="H8" s="9">
        <v>1300</v>
      </c>
    </row>
    <row r="9" spans="1:8" x14ac:dyDescent="0.2">
      <c r="A9" s="20" t="s">
        <v>33</v>
      </c>
      <c r="B9" s="5">
        <v>0</v>
      </c>
      <c r="C9" s="5">
        <v>0</v>
      </c>
      <c r="D9" s="5">
        <f t="shared" si="0"/>
        <v>0</v>
      </c>
      <c r="E9" s="5">
        <v>0</v>
      </c>
      <c r="F9" s="5">
        <v>0</v>
      </c>
      <c r="G9" s="5">
        <f t="shared" si="1"/>
        <v>0</v>
      </c>
      <c r="H9" s="9">
        <v>1400</v>
      </c>
    </row>
    <row r="10" spans="1:8" x14ac:dyDescent="0.2">
      <c r="A10" s="20" t="s">
        <v>65</v>
      </c>
      <c r="B10" s="5">
        <v>602624</v>
      </c>
      <c r="C10" s="5">
        <v>97322</v>
      </c>
      <c r="D10" s="5">
        <f t="shared" si="0"/>
        <v>699946</v>
      </c>
      <c r="E10" s="5">
        <v>313244</v>
      </c>
      <c r="F10" s="5">
        <v>298590.06</v>
      </c>
      <c r="G10" s="5">
        <f t="shared" si="1"/>
        <v>386702</v>
      </c>
      <c r="H10" s="9">
        <v>1500</v>
      </c>
    </row>
    <row r="11" spans="1:8" x14ac:dyDescent="0.2">
      <c r="A11" s="20" t="s">
        <v>34</v>
      </c>
      <c r="B11" s="5">
        <v>0</v>
      </c>
      <c r="C11" s="5">
        <v>0</v>
      </c>
      <c r="D11" s="5">
        <f t="shared" si="0"/>
        <v>0</v>
      </c>
      <c r="E11" s="5">
        <v>0</v>
      </c>
      <c r="F11" s="5">
        <v>0</v>
      </c>
      <c r="G11" s="5">
        <f t="shared" si="1"/>
        <v>0</v>
      </c>
      <c r="H11" s="9">
        <v>1600</v>
      </c>
    </row>
    <row r="12" spans="1:8" x14ac:dyDescent="0.2">
      <c r="A12" s="20" t="s">
        <v>66</v>
      </c>
      <c r="B12" s="5">
        <v>0</v>
      </c>
      <c r="C12" s="5">
        <v>0</v>
      </c>
      <c r="D12" s="5">
        <f t="shared" si="0"/>
        <v>0</v>
      </c>
      <c r="E12" s="5">
        <v>0</v>
      </c>
      <c r="F12" s="5">
        <v>0</v>
      </c>
      <c r="G12" s="5">
        <f t="shared" si="1"/>
        <v>0</v>
      </c>
      <c r="H12" s="9">
        <v>1700</v>
      </c>
    </row>
    <row r="13" spans="1:8" x14ac:dyDescent="0.2">
      <c r="A13" s="18" t="s">
        <v>123</v>
      </c>
      <c r="B13" s="14">
        <f>SUM(B14:B22)</f>
        <v>4048929.46</v>
      </c>
      <c r="C13" s="14">
        <f>SUM(C14:C22)</f>
        <v>1916177.0499999998</v>
      </c>
      <c r="D13" s="14">
        <f t="shared" si="0"/>
        <v>5965106.5099999998</v>
      </c>
      <c r="E13" s="14">
        <f>SUM(E14:E22)</f>
        <v>2007516.81</v>
      </c>
      <c r="F13" s="14">
        <f>SUM(F14:F22)</f>
        <v>2000902.63</v>
      </c>
      <c r="G13" s="14">
        <f t="shared" si="1"/>
        <v>3957589.6999999997</v>
      </c>
      <c r="H13" s="19">
        <v>0</v>
      </c>
    </row>
    <row r="14" spans="1:8" x14ac:dyDescent="0.2">
      <c r="A14" s="20" t="s">
        <v>67</v>
      </c>
      <c r="B14" s="5">
        <v>732518.25</v>
      </c>
      <c r="C14" s="5">
        <v>216743.11</v>
      </c>
      <c r="D14" s="5">
        <f t="shared" si="0"/>
        <v>949261.36</v>
      </c>
      <c r="E14" s="5">
        <v>294248.81</v>
      </c>
      <c r="F14" s="5">
        <v>294248.81</v>
      </c>
      <c r="G14" s="5">
        <f t="shared" si="1"/>
        <v>655012.55000000005</v>
      </c>
      <c r="H14" s="9">
        <v>2100</v>
      </c>
    </row>
    <row r="15" spans="1:8" x14ac:dyDescent="0.2">
      <c r="A15" s="20" t="s">
        <v>68</v>
      </c>
      <c r="B15" s="5">
        <v>1384733.97</v>
      </c>
      <c r="C15" s="5">
        <v>975032.48</v>
      </c>
      <c r="D15" s="5">
        <f t="shared" si="0"/>
        <v>2359766.4500000002</v>
      </c>
      <c r="E15" s="5">
        <v>700012.98</v>
      </c>
      <c r="F15" s="5">
        <v>696194.17</v>
      </c>
      <c r="G15" s="5">
        <f t="shared" si="1"/>
        <v>1659753.4700000002</v>
      </c>
      <c r="H15" s="9">
        <v>2200</v>
      </c>
    </row>
    <row r="16" spans="1:8" x14ac:dyDescent="0.2">
      <c r="A16" s="20" t="s">
        <v>69</v>
      </c>
      <c r="B16" s="5">
        <v>0</v>
      </c>
      <c r="C16" s="5">
        <v>0</v>
      </c>
      <c r="D16" s="5">
        <f t="shared" si="0"/>
        <v>0</v>
      </c>
      <c r="E16" s="5">
        <v>0</v>
      </c>
      <c r="F16" s="5">
        <v>0</v>
      </c>
      <c r="G16" s="5">
        <f t="shared" si="1"/>
        <v>0</v>
      </c>
      <c r="H16" s="9">
        <v>2300</v>
      </c>
    </row>
    <row r="17" spans="1:8" x14ac:dyDescent="0.2">
      <c r="A17" s="20" t="s">
        <v>70</v>
      </c>
      <c r="B17" s="5">
        <v>51000.02</v>
      </c>
      <c r="C17" s="5">
        <v>63318.94</v>
      </c>
      <c r="D17" s="5">
        <f t="shared" si="0"/>
        <v>114318.95999999999</v>
      </c>
      <c r="E17" s="5">
        <v>52807.15</v>
      </c>
      <c r="F17" s="5">
        <v>52807.15</v>
      </c>
      <c r="G17" s="5">
        <f t="shared" si="1"/>
        <v>61511.80999999999</v>
      </c>
      <c r="H17" s="9">
        <v>2400</v>
      </c>
    </row>
    <row r="18" spans="1:8" x14ac:dyDescent="0.2">
      <c r="A18" s="20" t="s">
        <v>71</v>
      </c>
      <c r="B18" s="5">
        <v>631543.07999999996</v>
      </c>
      <c r="C18" s="5">
        <v>167648.29999999999</v>
      </c>
      <c r="D18" s="5">
        <f t="shared" si="0"/>
        <v>799191.37999999989</v>
      </c>
      <c r="E18" s="5">
        <v>532788.44999999995</v>
      </c>
      <c r="F18" s="5">
        <v>529993.07999999996</v>
      </c>
      <c r="G18" s="5">
        <f t="shared" si="1"/>
        <v>266402.92999999993</v>
      </c>
      <c r="H18" s="9">
        <v>2500</v>
      </c>
    </row>
    <row r="19" spans="1:8" x14ac:dyDescent="0.2">
      <c r="A19" s="20" t="s">
        <v>72</v>
      </c>
      <c r="B19" s="5">
        <v>891309.3</v>
      </c>
      <c r="C19" s="5">
        <v>445942.3</v>
      </c>
      <c r="D19" s="5">
        <f t="shared" si="0"/>
        <v>1337251.6000000001</v>
      </c>
      <c r="E19" s="5">
        <v>341125.66</v>
      </c>
      <c r="F19" s="5">
        <v>341125.66</v>
      </c>
      <c r="G19" s="5">
        <f t="shared" si="1"/>
        <v>996125.94000000018</v>
      </c>
      <c r="H19" s="9">
        <v>2600</v>
      </c>
    </row>
    <row r="20" spans="1:8" x14ac:dyDescent="0.2">
      <c r="A20" s="20" t="s">
        <v>73</v>
      </c>
      <c r="B20" s="5">
        <v>162234</v>
      </c>
      <c r="C20" s="5">
        <v>11087.76</v>
      </c>
      <c r="D20" s="5">
        <f t="shared" si="0"/>
        <v>173321.76</v>
      </c>
      <c r="E20" s="5">
        <v>5835</v>
      </c>
      <c r="F20" s="5">
        <v>5835</v>
      </c>
      <c r="G20" s="5">
        <f t="shared" si="1"/>
        <v>167486.76</v>
      </c>
      <c r="H20" s="9">
        <v>2700</v>
      </c>
    </row>
    <row r="21" spans="1:8" x14ac:dyDescent="0.2">
      <c r="A21" s="20" t="s">
        <v>74</v>
      </c>
      <c r="B21" s="5">
        <v>0</v>
      </c>
      <c r="C21" s="5">
        <v>0</v>
      </c>
      <c r="D21" s="5">
        <f t="shared" si="0"/>
        <v>0</v>
      </c>
      <c r="E21" s="5">
        <v>0</v>
      </c>
      <c r="F21" s="5">
        <v>0</v>
      </c>
      <c r="G21" s="5">
        <f t="shared" si="1"/>
        <v>0</v>
      </c>
      <c r="H21" s="9">
        <v>2800</v>
      </c>
    </row>
    <row r="22" spans="1:8" x14ac:dyDescent="0.2">
      <c r="A22" s="20" t="s">
        <v>75</v>
      </c>
      <c r="B22" s="5">
        <v>195590.84</v>
      </c>
      <c r="C22" s="5">
        <v>36404.160000000003</v>
      </c>
      <c r="D22" s="5">
        <f t="shared" si="0"/>
        <v>231995</v>
      </c>
      <c r="E22" s="5">
        <v>80698.759999999995</v>
      </c>
      <c r="F22" s="5">
        <v>80698.759999999995</v>
      </c>
      <c r="G22" s="5">
        <f t="shared" si="1"/>
        <v>151296.24</v>
      </c>
      <c r="H22" s="9">
        <v>2900</v>
      </c>
    </row>
    <row r="23" spans="1:8" x14ac:dyDescent="0.2">
      <c r="A23" s="18" t="s">
        <v>59</v>
      </c>
      <c r="B23" s="14">
        <f>SUM(B24:B32)</f>
        <v>5124465.8</v>
      </c>
      <c r="C23" s="14">
        <f>SUM(C24:C32)</f>
        <v>2416388.5700000003</v>
      </c>
      <c r="D23" s="14">
        <f t="shared" si="0"/>
        <v>7540854.3700000001</v>
      </c>
      <c r="E23" s="14">
        <f>SUM(E24:E32)</f>
        <v>2506096.79</v>
      </c>
      <c r="F23" s="14">
        <f>SUM(F24:F32)</f>
        <v>2493927.4400000004</v>
      </c>
      <c r="G23" s="14">
        <f t="shared" si="1"/>
        <v>5034757.58</v>
      </c>
      <c r="H23" s="19">
        <v>0</v>
      </c>
    </row>
    <row r="24" spans="1:8" x14ac:dyDescent="0.2">
      <c r="A24" s="20" t="s">
        <v>76</v>
      </c>
      <c r="B24" s="5">
        <v>444390.07</v>
      </c>
      <c r="C24" s="5">
        <v>122467.69</v>
      </c>
      <c r="D24" s="5">
        <f t="shared" si="0"/>
        <v>566857.76</v>
      </c>
      <c r="E24" s="5">
        <v>205280.27</v>
      </c>
      <c r="F24" s="5">
        <v>204636.47</v>
      </c>
      <c r="G24" s="5">
        <f t="shared" si="1"/>
        <v>361577.49</v>
      </c>
      <c r="H24" s="9">
        <v>3100</v>
      </c>
    </row>
    <row r="25" spans="1:8" x14ac:dyDescent="0.2">
      <c r="A25" s="20" t="s">
        <v>77</v>
      </c>
      <c r="B25" s="5">
        <v>1000</v>
      </c>
      <c r="C25" s="5">
        <v>0.04</v>
      </c>
      <c r="D25" s="5">
        <f t="shared" si="0"/>
        <v>1000.04</v>
      </c>
      <c r="E25" s="5">
        <v>0</v>
      </c>
      <c r="F25" s="5">
        <v>0</v>
      </c>
      <c r="G25" s="5">
        <f t="shared" si="1"/>
        <v>1000.04</v>
      </c>
      <c r="H25" s="9">
        <v>3200</v>
      </c>
    </row>
    <row r="26" spans="1:8" x14ac:dyDescent="0.2">
      <c r="A26" s="20" t="s">
        <v>78</v>
      </c>
      <c r="B26" s="5">
        <v>141578.07</v>
      </c>
      <c r="C26" s="5">
        <v>150244.76</v>
      </c>
      <c r="D26" s="5">
        <f t="shared" si="0"/>
        <v>291822.83</v>
      </c>
      <c r="E26" s="5">
        <v>44691.61</v>
      </c>
      <c r="F26" s="5">
        <v>43548.77</v>
      </c>
      <c r="G26" s="5">
        <f t="shared" si="1"/>
        <v>247131.22000000003</v>
      </c>
      <c r="H26" s="9">
        <v>3300</v>
      </c>
    </row>
    <row r="27" spans="1:8" x14ac:dyDescent="0.2">
      <c r="A27" s="20" t="s">
        <v>79</v>
      </c>
      <c r="B27" s="5">
        <v>170402.02</v>
      </c>
      <c r="C27" s="5">
        <v>143785.4</v>
      </c>
      <c r="D27" s="5">
        <f t="shared" si="0"/>
        <v>314187.42</v>
      </c>
      <c r="E27" s="5">
        <v>91819.16</v>
      </c>
      <c r="F27" s="5">
        <v>91819.16</v>
      </c>
      <c r="G27" s="5">
        <f t="shared" si="1"/>
        <v>222368.25999999998</v>
      </c>
      <c r="H27" s="9">
        <v>3400</v>
      </c>
    </row>
    <row r="28" spans="1:8" x14ac:dyDescent="0.2">
      <c r="A28" s="20" t="s">
        <v>80</v>
      </c>
      <c r="B28" s="5">
        <v>2866705.51</v>
      </c>
      <c r="C28" s="5">
        <v>1063475.56</v>
      </c>
      <c r="D28" s="5">
        <f t="shared" si="0"/>
        <v>3930181.07</v>
      </c>
      <c r="E28" s="5">
        <v>1731259.91</v>
      </c>
      <c r="F28" s="5">
        <v>1729540.59</v>
      </c>
      <c r="G28" s="5">
        <f t="shared" si="1"/>
        <v>2198921.16</v>
      </c>
      <c r="H28" s="9">
        <v>3500</v>
      </c>
    </row>
    <row r="29" spans="1:8" x14ac:dyDescent="0.2">
      <c r="A29" s="20" t="s">
        <v>81</v>
      </c>
      <c r="B29" s="5">
        <v>5000</v>
      </c>
      <c r="C29" s="5">
        <v>5550</v>
      </c>
      <c r="D29" s="5">
        <f t="shared" si="0"/>
        <v>10550</v>
      </c>
      <c r="E29" s="5">
        <v>0</v>
      </c>
      <c r="F29" s="5">
        <v>0</v>
      </c>
      <c r="G29" s="5">
        <f t="shared" si="1"/>
        <v>10550</v>
      </c>
      <c r="H29" s="9">
        <v>3600</v>
      </c>
    </row>
    <row r="30" spans="1:8" x14ac:dyDescent="0.2">
      <c r="A30" s="20" t="s">
        <v>82</v>
      </c>
      <c r="B30" s="5">
        <v>183153.05</v>
      </c>
      <c r="C30" s="5">
        <v>336364.16</v>
      </c>
      <c r="D30" s="5">
        <f t="shared" si="0"/>
        <v>519517.20999999996</v>
      </c>
      <c r="E30" s="5">
        <v>35245.050000000003</v>
      </c>
      <c r="F30" s="5">
        <v>34543.050000000003</v>
      </c>
      <c r="G30" s="5">
        <f t="shared" si="1"/>
        <v>484272.16</v>
      </c>
      <c r="H30" s="9">
        <v>3700</v>
      </c>
    </row>
    <row r="31" spans="1:8" x14ac:dyDescent="0.2">
      <c r="A31" s="20" t="s">
        <v>83</v>
      </c>
      <c r="B31" s="5">
        <v>654328.68999999994</v>
      </c>
      <c r="C31" s="5">
        <v>182462.2</v>
      </c>
      <c r="D31" s="5">
        <f t="shared" si="0"/>
        <v>836790.8899999999</v>
      </c>
      <c r="E31" s="5">
        <v>121740.97</v>
      </c>
      <c r="F31" s="5">
        <v>120928.45</v>
      </c>
      <c r="G31" s="5">
        <f t="shared" si="1"/>
        <v>715049.91999999993</v>
      </c>
      <c r="H31" s="9">
        <v>3800</v>
      </c>
    </row>
    <row r="32" spans="1:8" x14ac:dyDescent="0.2">
      <c r="A32" s="20" t="s">
        <v>18</v>
      </c>
      <c r="B32" s="5">
        <v>657908.39</v>
      </c>
      <c r="C32" s="5">
        <v>412038.76</v>
      </c>
      <c r="D32" s="5">
        <f t="shared" si="0"/>
        <v>1069947.1499999999</v>
      </c>
      <c r="E32" s="5">
        <v>276059.82</v>
      </c>
      <c r="F32" s="5">
        <v>268910.95</v>
      </c>
      <c r="G32" s="5">
        <f t="shared" si="1"/>
        <v>793887.32999999984</v>
      </c>
      <c r="H32" s="9">
        <v>3900</v>
      </c>
    </row>
    <row r="33" spans="1:8" x14ac:dyDescent="0.2">
      <c r="A33" s="18" t="s">
        <v>124</v>
      </c>
      <c r="B33" s="14">
        <f>SUM(B34:B42)</f>
        <v>9873227.8200000003</v>
      </c>
      <c r="C33" s="14">
        <f>SUM(C34:C42)</f>
        <v>1876407.72</v>
      </c>
      <c r="D33" s="14">
        <f t="shared" si="0"/>
        <v>11749635.540000001</v>
      </c>
      <c r="E33" s="14">
        <f>SUM(E34:E42)</f>
        <v>3191570.65</v>
      </c>
      <c r="F33" s="14">
        <f>SUM(F34:F42)</f>
        <v>3170156.65</v>
      </c>
      <c r="G33" s="14">
        <f t="shared" si="1"/>
        <v>8558064.8900000006</v>
      </c>
      <c r="H33" s="19">
        <v>0</v>
      </c>
    </row>
    <row r="34" spans="1:8" x14ac:dyDescent="0.2">
      <c r="A34" s="20" t="s">
        <v>84</v>
      </c>
      <c r="B34" s="5">
        <v>0</v>
      </c>
      <c r="C34" s="5">
        <v>0</v>
      </c>
      <c r="D34" s="5">
        <f t="shared" si="0"/>
        <v>0</v>
      </c>
      <c r="E34" s="5">
        <v>0</v>
      </c>
      <c r="F34" s="5">
        <v>0</v>
      </c>
      <c r="G34" s="5">
        <f t="shared" si="1"/>
        <v>0</v>
      </c>
      <c r="H34" s="9">
        <v>4100</v>
      </c>
    </row>
    <row r="35" spans="1:8" x14ac:dyDescent="0.2">
      <c r="A35" s="20" t="s">
        <v>85</v>
      </c>
      <c r="B35" s="5">
        <v>0</v>
      </c>
      <c r="C35" s="5">
        <v>0</v>
      </c>
      <c r="D35" s="5">
        <f t="shared" si="0"/>
        <v>0</v>
      </c>
      <c r="E35" s="5">
        <v>0</v>
      </c>
      <c r="F35" s="5">
        <v>0</v>
      </c>
      <c r="G35" s="5">
        <f t="shared" si="1"/>
        <v>0</v>
      </c>
      <c r="H35" s="9">
        <v>4200</v>
      </c>
    </row>
    <row r="36" spans="1:8" x14ac:dyDescent="0.2">
      <c r="A36" s="20" t="s">
        <v>86</v>
      </c>
      <c r="B36" s="5">
        <v>0</v>
      </c>
      <c r="C36" s="5">
        <v>0</v>
      </c>
      <c r="D36" s="5">
        <f t="shared" si="0"/>
        <v>0</v>
      </c>
      <c r="E36" s="5">
        <v>0</v>
      </c>
      <c r="F36" s="5">
        <v>0</v>
      </c>
      <c r="G36" s="5">
        <f t="shared" si="1"/>
        <v>0</v>
      </c>
      <c r="H36" s="9">
        <v>4300</v>
      </c>
    </row>
    <row r="37" spans="1:8" x14ac:dyDescent="0.2">
      <c r="A37" s="20" t="s">
        <v>87</v>
      </c>
      <c r="B37" s="5">
        <v>9713105.9700000007</v>
      </c>
      <c r="C37" s="5">
        <v>1876140.82</v>
      </c>
      <c r="D37" s="5">
        <f t="shared" si="0"/>
        <v>11589246.790000001</v>
      </c>
      <c r="E37" s="5">
        <v>3113045.04</v>
      </c>
      <c r="F37" s="5">
        <v>3091631.04</v>
      </c>
      <c r="G37" s="5">
        <f t="shared" si="1"/>
        <v>8476201.75</v>
      </c>
      <c r="H37" s="9">
        <v>4400</v>
      </c>
    </row>
    <row r="38" spans="1:8" x14ac:dyDescent="0.2">
      <c r="A38" s="20" t="s">
        <v>39</v>
      </c>
      <c r="B38" s="5">
        <v>160121.85</v>
      </c>
      <c r="C38" s="5">
        <v>266.89999999999998</v>
      </c>
      <c r="D38" s="5">
        <f t="shared" si="0"/>
        <v>160388.75</v>
      </c>
      <c r="E38" s="5">
        <v>78525.61</v>
      </c>
      <c r="F38" s="5">
        <v>78525.61</v>
      </c>
      <c r="G38" s="5">
        <f t="shared" si="1"/>
        <v>81863.14</v>
      </c>
      <c r="H38" s="9">
        <v>4500</v>
      </c>
    </row>
    <row r="39" spans="1:8" x14ac:dyDescent="0.2">
      <c r="A39" s="20" t="s">
        <v>88</v>
      </c>
      <c r="B39" s="5">
        <v>0</v>
      </c>
      <c r="C39" s="5">
        <v>0</v>
      </c>
      <c r="D39" s="5">
        <f t="shared" si="0"/>
        <v>0</v>
      </c>
      <c r="E39" s="5">
        <v>0</v>
      </c>
      <c r="F39" s="5">
        <v>0</v>
      </c>
      <c r="G39" s="5">
        <f t="shared" si="1"/>
        <v>0</v>
      </c>
      <c r="H39" s="9">
        <v>4600</v>
      </c>
    </row>
    <row r="40" spans="1:8" x14ac:dyDescent="0.2">
      <c r="A40" s="20" t="s">
        <v>89</v>
      </c>
      <c r="B40" s="5">
        <v>0</v>
      </c>
      <c r="C40" s="5">
        <v>0</v>
      </c>
      <c r="D40" s="5">
        <f t="shared" si="0"/>
        <v>0</v>
      </c>
      <c r="E40" s="5">
        <v>0</v>
      </c>
      <c r="F40" s="5">
        <v>0</v>
      </c>
      <c r="G40" s="5">
        <f t="shared" si="1"/>
        <v>0</v>
      </c>
      <c r="H40" s="9">
        <v>4700</v>
      </c>
    </row>
    <row r="41" spans="1:8" x14ac:dyDescent="0.2">
      <c r="A41" s="20" t="s">
        <v>35</v>
      </c>
      <c r="B41" s="5">
        <v>0</v>
      </c>
      <c r="C41" s="5">
        <v>0</v>
      </c>
      <c r="D41" s="5">
        <f t="shared" si="0"/>
        <v>0</v>
      </c>
      <c r="E41" s="5">
        <v>0</v>
      </c>
      <c r="F41" s="5">
        <v>0</v>
      </c>
      <c r="G41" s="5">
        <f t="shared" si="1"/>
        <v>0</v>
      </c>
      <c r="H41" s="9">
        <v>4800</v>
      </c>
    </row>
    <row r="42" spans="1:8" x14ac:dyDescent="0.2">
      <c r="A42" s="20" t="s">
        <v>90</v>
      </c>
      <c r="B42" s="5">
        <v>0</v>
      </c>
      <c r="C42" s="5">
        <v>0</v>
      </c>
      <c r="D42" s="5">
        <f t="shared" si="0"/>
        <v>0</v>
      </c>
      <c r="E42" s="5">
        <v>0</v>
      </c>
      <c r="F42" s="5">
        <v>0</v>
      </c>
      <c r="G42" s="5">
        <f t="shared" si="1"/>
        <v>0</v>
      </c>
      <c r="H42" s="9">
        <v>4900</v>
      </c>
    </row>
    <row r="43" spans="1:8" x14ac:dyDescent="0.2">
      <c r="A43" s="18" t="s">
        <v>125</v>
      </c>
      <c r="B43" s="14">
        <f>SUM(B44:B52)</f>
        <v>125000</v>
      </c>
      <c r="C43" s="14">
        <f>SUM(C44:C52)</f>
        <v>759623.83</v>
      </c>
      <c r="D43" s="14">
        <f t="shared" si="0"/>
        <v>884623.83</v>
      </c>
      <c r="E43" s="14">
        <f>SUM(E44:E52)</f>
        <v>446711.98</v>
      </c>
      <c r="F43" s="14">
        <f>SUM(F44:F52)</f>
        <v>446711.98</v>
      </c>
      <c r="G43" s="14">
        <f t="shared" si="1"/>
        <v>437911.85</v>
      </c>
      <c r="H43" s="19">
        <v>0</v>
      </c>
    </row>
    <row r="44" spans="1:8" x14ac:dyDescent="0.2">
      <c r="A44" s="4" t="s">
        <v>91</v>
      </c>
      <c r="B44" s="5">
        <v>110000</v>
      </c>
      <c r="C44" s="5">
        <v>605772.43999999994</v>
      </c>
      <c r="D44" s="5">
        <f t="shared" si="0"/>
        <v>715772.44</v>
      </c>
      <c r="E44" s="5">
        <v>327988.65999999997</v>
      </c>
      <c r="F44" s="5">
        <v>327988.65999999997</v>
      </c>
      <c r="G44" s="5">
        <f t="shared" si="1"/>
        <v>387783.77999999997</v>
      </c>
      <c r="H44" s="9">
        <v>5100</v>
      </c>
    </row>
    <row r="45" spans="1:8" x14ac:dyDescent="0.2">
      <c r="A45" s="20" t="s">
        <v>92</v>
      </c>
      <c r="B45" s="5">
        <v>0</v>
      </c>
      <c r="C45" s="5">
        <v>0</v>
      </c>
      <c r="D45" s="5">
        <f t="shared" si="0"/>
        <v>0</v>
      </c>
      <c r="E45" s="5">
        <v>0</v>
      </c>
      <c r="F45" s="5">
        <v>0</v>
      </c>
      <c r="G45" s="5">
        <f t="shared" si="1"/>
        <v>0</v>
      </c>
      <c r="H45" s="9">
        <v>5200</v>
      </c>
    </row>
    <row r="46" spans="1:8" x14ac:dyDescent="0.2">
      <c r="A46" s="20" t="s">
        <v>93</v>
      </c>
      <c r="B46" s="5">
        <v>0</v>
      </c>
      <c r="C46" s="5">
        <v>123851.39</v>
      </c>
      <c r="D46" s="5">
        <f t="shared" si="0"/>
        <v>123851.39</v>
      </c>
      <c r="E46" s="5">
        <v>118723.32</v>
      </c>
      <c r="F46" s="5">
        <v>118723.32</v>
      </c>
      <c r="G46" s="5">
        <f t="shared" si="1"/>
        <v>5128.0699999999924</v>
      </c>
      <c r="H46" s="9">
        <v>5300</v>
      </c>
    </row>
    <row r="47" spans="1:8" x14ac:dyDescent="0.2">
      <c r="A47" s="20" t="s">
        <v>94</v>
      </c>
      <c r="B47" s="5">
        <v>0</v>
      </c>
      <c r="C47" s="5">
        <v>0</v>
      </c>
      <c r="D47" s="5">
        <f t="shared" si="0"/>
        <v>0</v>
      </c>
      <c r="E47" s="5">
        <v>0</v>
      </c>
      <c r="F47" s="5">
        <v>0</v>
      </c>
      <c r="G47" s="5">
        <f t="shared" si="1"/>
        <v>0</v>
      </c>
      <c r="H47" s="9">
        <v>5400</v>
      </c>
    </row>
    <row r="48" spans="1:8" x14ac:dyDescent="0.2">
      <c r="A48" s="20" t="s">
        <v>95</v>
      </c>
      <c r="B48" s="5">
        <v>0</v>
      </c>
      <c r="C48" s="5">
        <v>0</v>
      </c>
      <c r="D48" s="5">
        <f t="shared" si="0"/>
        <v>0</v>
      </c>
      <c r="E48" s="5">
        <v>0</v>
      </c>
      <c r="F48" s="5">
        <v>0</v>
      </c>
      <c r="G48" s="5">
        <f t="shared" si="1"/>
        <v>0</v>
      </c>
      <c r="H48" s="9">
        <v>5500</v>
      </c>
    </row>
    <row r="49" spans="1:8" x14ac:dyDescent="0.2">
      <c r="A49" s="20" t="s">
        <v>96</v>
      </c>
      <c r="B49" s="5">
        <v>15000</v>
      </c>
      <c r="C49" s="5">
        <v>30000</v>
      </c>
      <c r="D49" s="5">
        <f t="shared" si="0"/>
        <v>45000</v>
      </c>
      <c r="E49" s="5">
        <v>0</v>
      </c>
      <c r="F49" s="5">
        <v>0</v>
      </c>
      <c r="G49" s="5">
        <f t="shared" si="1"/>
        <v>45000</v>
      </c>
      <c r="H49" s="9">
        <v>5600</v>
      </c>
    </row>
    <row r="50" spans="1:8" x14ac:dyDescent="0.2">
      <c r="A50" s="20" t="s">
        <v>97</v>
      </c>
      <c r="B50" s="5">
        <v>0</v>
      </c>
      <c r="C50" s="5">
        <v>0</v>
      </c>
      <c r="D50" s="5">
        <f t="shared" si="0"/>
        <v>0</v>
      </c>
      <c r="E50" s="5">
        <v>0</v>
      </c>
      <c r="F50" s="5">
        <v>0</v>
      </c>
      <c r="G50" s="5">
        <f t="shared" si="1"/>
        <v>0</v>
      </c>
      <c r="H50" s="9">
        <v>5700</v>
      </c>
    </row>
    <row r="51" spans="1:8" x14ac:dyDescent="0.2">
      <c r="A51" s="20" t="s">
        <v>98</v>
      </c>
      <c r="B51" s="5">
        <v>0</v>
      </c>
      <c r="C51" s="5">
        <v>0</v>
      </c>
      <c r="D51" s="5">
        <f t="shared" si="0"/>
        <v>0</v>
      </c>
      <c r="E51" s="5">
        <v>0</v>
      </c>
      <c r="F51" s="5">
        <v>0</v>
      </c>
      <c r="G51" s="5">
        <f t="shared" si="1"/>
        <v>0</v>
      </c>
      <c r="H51" s="9">
        <v>5800</v>
      </c>
    </row>
    <row r="52" spans="1:8" x14ac:dyDescent="0.2">
      <c r="A52" s="20" t="s">
        <v>99</v>
      </c>
      <c r="B52" s="5">
        <v>0</v>
      </c>
      <c r="C52" s="5">
        <v>0</v>
      </c>
      <c r="D52" s="5">
        <f t="shared" si="0"/>
        <v>0</v>
      </c>
      <c r="E52" s="5">
        <v>0</v>
      </c>
      <c r="F52" s="5">
        <v>0</v>
      </c>
      <c r="G52" s="5">
        <f t="shared" si="1"/>
        <v>0</v>
      </c>
      <c r="H52" s="9">
        <v>5900</v>
      </c>
    </row>
    <row r="53" spans="1:8" x14ac:dyDescent="0.2">
      <c r="A53" s="18" t="s">
        <v>60</v>
      </c>
      <c r="B53" s="14">
        <f>SUM(B54:B56)</f>
        <v>0</v>
      </c>
      <c r="C53" s="14">
        <f>SUM(C54:C56)</f>
        <v>0</v>
      </c>
      <c r="D53" s="14">
        <f t="shared" si="0"/>
        <v>0</v>
      </c>
      <c r="E53" s="14">
        <f>SUM(E54:E56)</f>
        <v>0</v>
      </c>
      <c r="F53" s="14">
        <f>SUM(F54:F56)</f>
        <v>0</v>
      </c>
      <c r="G53" s="14">
        <f t="shared" si="1"/>
        <v>0</v>
      </c>
      <c r="H53" s="19">
        <v>0</v>
      </c>
    </row>
    <row r="54" spans="1:8" x14ac:dyDescent="0.2">
      <c r="A54" s="20" t="s">
        <v>100</v>
      </c>
      <c r="B54" s="5">
        <v>0</v>
      </c>
      <c r="C54" s="5">
        <v>0</v>
      </c>
      <c r="D54" s="5">
        <f t="shared" si="0"/>
        <v>0</v>
      </c>
      <c r="E54" s="5">
        <v>0</v>
      </c>
      <c r="F54" s="5">
        <v>0</v>
      </c>
      <c r="G54" s="5">
        <f t="shared" si="1"/>
        <v>0</v>
      </c>
      <c r="H54" s="9">
        <v>6100</v>
      </c>
    </row>
    <row r="55" spans="1:8" x14ac:dyDescent="0.2">
      <c r="A55" s="20" t="s">
        <v>101</v>
      </c>
      <c r="B55" s="5">
        <v>0</v>
      </c>
      <c r="C55" s="5">
        <v>0</v>
      </c>
      <c r="D55" s="5">
        <f t="shared" si="0"/>
        <v>0</v>
      </c>
      <c r="E55" s="5">
        <v>0</v>
      </c>
      <c r="F55" s="5">
        <v>0</v>
      </c>
      <c r="G55" s="5">
        <f t="shared" si="1"/>
        <v>0</v>
      </c>
      <c r="H55" s="9">
        <v>6200</v>
      </c>
    </row>
    <row r="56" spans="1:8" x14ac:dyDescent="0.2">
      <c r="A56" s="20" t="s">
        <v>102</v>
      </c>
      <c r="B56" s="5">
        <v>0</v>
      </c>
      <c r="C56" s="5">
        <v>0</v>
      </c>
      <c r="D56" s="5">
        <f t="shared" si="0"/>
        <v>0</v>
      </c>
      <c r="E56" s="5">
        <v>0</v>
      </c>
      <c r="F56" s="5">
        <v>0</v>
      </c>
      <c r="G56" s="5">
        <f t="shared" si="1"/>
        <v>0</v>
      </c>
      <c r="H56" s="9">
        <v>6300</v>
      </c>
    </row>
    <row r="57" spans="1:8" x14ac:dyDescent="0.2">
      <c r="A57" s="18" t="s">
        <v>126</v>
      </c>
      <c r="B57" s="14">
        <f>SUM(B58:B64)</f>
        <v>0</v>
      </c>
      <c r="C57" s="14">
        <f>SUM(C58:C64)</f>
        <v>0</v>
      </c>
      <c r="D57" s="14">
        <f t="shared" si="0"/>
        <v>0</v>
      </c>
      <c r="E57" s="14">
        <f>SUM(E58:E64)</f>
        <v>0</v>
      </c>
      <c r="F57" s="14">
        <f>SUM(F58:F64)</f>
        <v>0</v>
      </c>
      <c r="G57" s="14">
        <f t="shared" si="1"/>
        <v>0</v>
      </c>
      <c r="H57" s="19">
        <v>0</v>
      </c>
    </row>
    <row r="58" spans="1:8" x14ac:dyDescent="0.2">
      <c r="A58" s="20" t="s">
        <v>103</v>
      </c>
      <c r="B58" s="5">
        <v>0</v>
      </c>
      <c r="C58" s="5">
        <v>0</v>
      </c>
      <c r="D58" s="5">
        <f t="shared" si="0"/>
        <v>0</v>
      </c>
      <c r="E58" s="5">
        <v>0</v>
      </c>
      <c r="F58" s="5">
        <v>0</v>
      </c>
      <c r="G58" s="5">
        <f t="shared" si="1"/>
        <v>0</v>
      </c>
      <c r="H58" s="9">
        <v>7100</v>
      </c>
    </row>
    <row r="59" spans="1:8" x14ac:dyDescent="0.2">
      <c r="A59" s="20" t="s">
        <v>104</v>
      </c>
      <c r="B59" s="5">
        <v>0</v>
      </c>
      <c r="C59" s="5">
        <v>0</v>
      </c>
      <c r="D59" s="5">
        <f t="shared" si="0"/>
        <v>0</v>
      </c>
      <c r="E59" s="5">
        <v>0</v>
      </c>
      <c r="F59" s="5">
        <v>0</v>
      </c>
      <c r="G59" s="5">
        <f t="shared" si="1"/>
        <v>0</v>
      </c>
      <c r="H59" s="9">
        <v>7200</v>
      </c>
    </row>
    <row r="60" spans="1:8" x14ac:dyDescent="0.2">
      <c r="A60" s="20" t="s">
        <v>105</v>
      </c>
      <c r="B60" s="5">
        <v>0</v>
      </c>
      <c r="C60" s="5">
        <v>0</v>
      </c>
      <c r="D60" s="5">
        <f t="shared" si="0"/>
        <v>0</v>
      </c>
      <c r="E60" s="5">
        <v>0</v>
      </c>
      <c r="F60" s="5">
        <v>0</v>
      </c>
      <c r="G60" s="5">
        <f t="shared" si="1"/>
        <v>0</v>
      </c>
      <c r="H60" s="9">
        <v>7300</v>
      </c>
    </row>
    <row r="61" spans="1:8" x14ac:dyDescent="0.2">
      <c r="A61" s="20" t="s">
        <v>106</v>
      </c>
      <c r="B61" s="5">
        <v>0</v>
      </c>
      <c r="C61" s="5">
        <v>0</v>
      </c>
      <c r="D61" s="5">
        <f t="shared" si="0"/>
        <v>0</v>
      </c>
      <c r="E61" s="5">
        <v>0</v>
      </c>
      <c r="F61" s="5">
        <v>0</v>
      </c>
      <c r="G61" s="5">
        <f t="shared" si="1"/>
        <v>0</v>
      </c>
      <c r="H61" s="9">
        <v>7400</v>
      </c>
    </row>
    <row r="62" spans="1:8" x14ac:dyDescent="0.2">
      <c r="A62" s="20" t="s">
        <v>107</v>
      </c>
      <c r="B62" s="5">
        <v>0</v>
      </c>
      <c r="C62" s="5">
        <v>0</v>
      </c>
      <c r="D62" s="5">
        <f t="shared" si="0"/>
        <v>0</v>
      </c>
      <c r="E62" s="5">
        <v>0</v>
      </c>
      <c r="F62" s="5">
        <v>0</v>
      </c>
      <c r="G62" s="5">
        <f t="shared" si="1"/>
        <v>0</v>
      </c>
      <c r="H62" s="9">
        <v>7500</v>
      </c>
    </row>
    <row r="63" spans="1:8" x14ac:dyDescent="0.2">
      <c r="A63" s="20" t="s">
        <v>108</v>
      </c>
      <c r="B63" s="5">
        <v>0</v>
      </c>
      <c r="C63" s="5">
        <v>0</v>
      </c>
      <c r="D63" s="5">
        <f t="shared" si="0"/>
        <v>0</v>
      </c>
      <c r="E63" s="5">
        <v>0</v>
      </c>
      <c r="F63" s="5">
        <v>0</v>
      </c>
      <c r="G63" s="5">
        <f t="shared" si="1"/>
        <v>0</v>
      </c>
      <c r="H63" s="9">
        <v>7600</v>
      </c>
    </row>
    <row r="64" spans="1:8" x14ac:dyDescent="0.2">
      <c r="A64" s="20" t="s">
        <v>109</v>
      </c>
      <c r="B64" s="5">
        <v>0</v>
      </c>
      <c r="C64" s="5">
        <v>0</v>
      </c>
      <c r="D64" s="5">
        <f t="shared" si="0"/>
        <v>0</v>
      </c>
      <c r="E64" s="5">
        <v>0</v>
      </c>
      <c r="F64" s="5">
        <v>0</v>
      </c>
      <c r="G64" s="5">
        <f t="shared" si="1"/>
        <v>0</v>
      </c>
      <c r="H64" s="9">
        <v>7900</v>
      </c>
    </row>
    <row r="65" spans="1:8" x14ac:dyDescent="0.2">
      <c r="A65" s="18" t="s">
        <v>127</v>
      </c>
      <c r="B65" s="14">
        <f>SUM(B66:B68)</f>
        <v>0</v>
      </c>
      <c r="C65" s="14">
        <f>SUM(C66:C68)</f>
        <v>0</v>
      </c>
      <c r="D65" s="14">
        <f t="shared" si="0"/>
        <v>0</v>
      </c>
      <c r="E65" s="14">
        <f>SUM(E66:E68)</f>
        <v>0</v>
      </c>
      <c r="F65" s="14">
        <f>SUM(F66:F68)</f>
        <v>0</v>
      </c>
      <c r="G65" s="14">
        <f t="shared" si="1"/>
        <v>0</v>
      </c>
      <c r="H65" s="19">
        <v>0</v>
      </c>
    </row>
    <row r="66" spans="1:8" x14ac:dyDescent="0.2">
      <c r="A66" s="20" t="s">
        <v>36</v>
      </c>
      <c r="B66" s="5">
        <v>0</v>
      </c>
      <c r="C66" s="5">
        <v>0</v>
      </c>
      <c r="D66" s="5">
        <f t="shared" si="0"/>
        <v>0</v>
      </c>
      <c r="E66" s="5">
        <v>0</v>
      </c>
      <c r="F66" s="5">
        <v>0</v>
      </c>
      <c r="G66" s="5">
        <f t="shared" si="1"/>
        <v>0</v>
      </c>
      <c r="H66" s="9">
        <v>8100</v>
      </c>
    </row>
    <row r="67" spans="1:8" x14ac:dyDescent="0.2">
      <c r="A67" s="20" t="s">
        <v>37</v>
      </c>
      <c r="B67" s="5">
        <v>0</v>
      </c>
      <c r="C67" s="5">
        <v>0</v>
      </c>
      <c r="D67" s="5">
        <f t="shared" si="0"/>
        <v>0</v>
      </c>
      <c r="E67" s="5">
        <v>0</v>
      </c>
      <c r="F67" s="5">
        <v>0</v>
      </c>
      <c r="G67" s="5">
        <f t="shared" si="1"/>
        <v>0</v>
      </c>
      <c r="H67" s="9">
        <v>8300</v>
      </c>
    </row>
    <row r="68" spans="1:8" x14ac:dyDescent="0.2">
      <c r="A68" s="20" t="s">
        <v>38</v>
      </c>
      <c r="B68" s="5">
        <v>0</v>
      </c>
      <c r="C68" s="5">
        <v>0</v>
      </c>
      <c r="D68" s="5">
        <f t="shared" si="0"/>
        <v>0</v>
      </c>
      <c r="E68" s="5">
        <v>0</v>
      </c>
      <c r="F68" s="5">
        <v>0</v>
      </c>
      <c r="G68" s="5">
        <f t="shared" si="1"/>
        <v>0</v>
      </c>
      <c r="H68" s="9">
        <v>8500</v>
      </c>
    </row>
    <row r="69" spans="1:8" x14ac:dyDescent="0.2">
      <c r="A69" s="18" t="s">
        <v>61</v>
      </c>
      <c r="B69" s="14">
        <f>SUM(B70:B76)</f>
        <v>0</v>
      </c>
      <c r="C69" s="14">
        <f>SUM(C70:C76)</f>
        <v>0</v>
      </c>
      <c r="D69" s="14">
        <f t="shared" si="0"/>
        <v>0</v>
      </c>
      <c r="E69" s="14">
        <f>SUM(E70:E76)</f>
        <v>0</v>
      </c>
      <c r="F69" s="14">
        <f>SUM(F70:F76)</f>
        <v>0</v>
      </c>
      <c r="G69" s="14">
        <f t="shared" si="1"/>
        <v>0</v>
      </c>
      <c r="H69" s="19">
        <v>0</v>
      </c>
    </row>
    <row r="70" spans="1:8" x14ac:dyDescent="0.2">
      <c r="A70" s="20" t="s">
        <v>110</v>
      </c>
      <c r="B70" s="5">
        <v>0</v>
      </c>
      <c r="C70" s="5">
        <v>0</v>
      </c>
      <c r="D70" s="5">
        <f t="shared" ref="D70:D76" si="2">B70+C70</f>
        <v>0</v>
      </c>
      <c r="E70" s="5">
        <v>0</v>
      </c>
      <c r="F70" s="5">
        <v>0</v>
      </c>
      <c r="G70" s="5">
        <f t="shared" ref="G70:G76" si="3">D70-E70</f>
        <v>0</v>
      </c>
      <c r="H70" s="9">
        <v>9100</v>
      </c>
    </row>
    <row r="71" spans="1:8" x14ac:dyDescent="0.2">
      <c r="A71" s="20" t="s">
        <v>111</v>
      </c>
      <c r="B71" s="5">
        <v>0</v>
      </c>
      <c r="C71" s="5">
        <v>0</v>
      </c>
      <c r="D71" s="5">
        <f t="shared" si="2"/>
        <v>0</v>
      </c>
      <c r="E71" s="5">
        <v>0</v>
      </c>
      <c r="F71" s="5">
        <v>0</v>
      </c>
      <c r="G71" s="5">
        <f t="shared" si="3"/>
        <v>0</v>
      </c>
      <c r="H71" s="9">
        <v>9200</v>
      </c>
    </row>
    <row r="72" spans="1:8" x14ac:dyDescent="0.2">
      <c r="A72" s="20" t="s">
        <v>112</v>
      </c>
      <c r="B72" s="5">
        <v>0</v>
      </c>
      <c r="C72" s="5">
        <v>0</v>
      </c>
      <c r="D72" s="5">
        <f t="shared" si="2"/>
        <v>0</v>
      </c>
      <c r="E72" s="5">
        <v>0</v>
      </c>
      <c r="F72" s="5">
        <v>0</v>
      </c>
      <c r="G72" s="5">
        <f t="shared" si="3"/>
        <v>0</v>
      </c>
      <c r="H72" s="9">
        <v>9300</v>
      </c>
    </row>
    <row r="73" spans="1:8" x14ac:dyDescent="0.2">
      <c r="A73" s="20" t="s">
        <v>113</v>
      </c>
      <c r="B73" s="5">
        <v>0</v>
      </c>
      <c r="C73" s="5">
        <v>0</v>
      </c>
      <c r="D73" s="5">
        <f t="shared" si="2"/>
        <v>0</v>
      </c>
      <c r="E73" s="5">
        <v>0</v>
      </c>
      <c r="F73" s="5">
        <v>0</v>
      </c>
      <c r="G73" s="5">
        <f t="shared" si="3"/>
        <v>0</v>
      </c>
      <c r="H73" s="9">
        <v>9400</v>
      </c>
    </row>
    <row r="74" spans="1:8" x14ac:dyDescent="0.2">
      <c r="A74" s="20" t="s">
        <v>114</v>
      </c>
      <c r="B74" s="5">
        <v>0</v>
      </c>
      <c r="C74" s="5">
        <v>0</v>
      </c>
      <c r="D74" s="5">
        <f t="shared" si="2"/>
        <v>0</v>
      </c>
      <c r="E74" s="5">
        <v>0</v>
      </c>
      <c r="F74" s="5">
        <v>0</v>
      </c>
      <c r="G74" s="5">
        <f t="shared" si="3"/>
        <v>0</v>
      </c>
      <c r="H74" s="9">
        <v>9500</v>
      </c>
    </row>
    <row r="75" spans="1:8" x14ac:dyDescent="0.2">
      <c r="A75" s="20" t="s">
        <v>115</v>
      </c>
      <c r="B75" s="5">
        <v>0</v>
      </c>
      <c r="C75" s="5">
        <v>0</v>
      </c>
      <c r="D75" s="5">
        <f t="shared" si="2"/>
        <v>0</v>
      </c>
      <c r="E75" s="5">
        <v>0</v>
      </c>
      <c r="F75" s="5">
        <v>0</v>
      </c>
      <c r="G75" s="5">
        <f t="shared" si="3"/>
        <v>0</v>
      </c>
      <c r="H75" s="9">
        <v>9600</v>
      </c>
    </row>
    <row r="76" spans="1:8" x14ac:dyDescent="0.2">
      <c r="A76" s="21" t="s">
        <v>116</v>
      </c>
      <c r="B76" s="15">
        <v>0</v>
      </c>
      <c r="C76" s="15">
        <v>0</v>
      </c>
      <c r="D76" s="15">
        <f t="shared" si="2"/>
        <v>0</v>
      </c>
      <c r="E76" s="15">
        <v>0</v>
      </c>
      <c r="F76" s="15">
        <v>0</v>
      </c>
      <c r="G76" s="15">
        <f t="shared" si="3"/>
        <v>0</v>
      </c>
      <c r="H76" s="9">
        <v>9900</v>
      </c>
    </row>
    <row r="77" spans="1:8" x14ac:dyDescent="0.2">
      <c r="A77" s="10" t="s">
        <v>50</v>
      </c>
      <c r="B77" s="16">
        <f t="shared" ref="B77:G77" si="4">SUM(B5+B13+B23+B33+B43+B53+B57+B65+B69)</f>
        <v>41396805.969999999</v>
      </c>
      <c r="C77" s="16">
        <f t="shared" si="4"/>
        <v>9489301.4500000011</v>
      </c>
      <c r="D77" s="16">
        <f t="shared" si="4"/>
        <v>50886107.419999994</v>
      </c>
      <c r="E77" s="16">
        <f t="shared" si="4"/>
        <v>17665899.029999997</v>
      </c>
      <c r="F77" s="16">
        <f t="shared" si="4"/>
        <v>17372750.370000001</v>
      </c>
      <c r="G77" s="16">
        <f t="shared" si="4"/>
        <v>33220208.390000008</v>
      </c>
    </row>
    <row r="79" spans="1:8" x14ac:dyDescent="0.2">
      <c r="A79" s="1" t="s">
        <v>120</v>
      </c>
    </row>
  </sheetData>
  <sheetProtection formatCells="0" formatColumns="0" formatRows="0" autoFilter="0"/>
  <mergeCells count="4">
    <mergeCell ref="A1:G1"/>
    <mergeCell ref="B2:F2"/>
    <mergeCell ref="G2:G3"/>
    <mergeCell ref="A2:A4"/>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
  <sheetViews>
    <sheetView showGridLines="0" zoomScaleNormal="100" workbookViewId="0">
      <selection activeCell="C25" sqref="C25"/>
    </sheetView>
  </sheetViews>
  <sheetFormatPr baseColWidth="10" defaultColWidth="12" defaultRowHeight="11.25" x14ac:dyDescent="0.2"/>
  <cols>
    <col min="1" max="1" width="47.6640625" style="1" customWidth="1"/>
    <col min="2" max="7" width="18.33203125" style="1" customWidth="1"/>
    <col min="8" max="16384" width="12" style="1"/>
  </cols>
  <sheetData>
    <row r="1" spans="1:7" ht="50.1" customHeight="1" x14ac:dyDescent="0.2">
      <c r="A1" s="29" t="s">
        <v>130</v>
      </c>
      <c r="B1" s="27"/>
      <c r="C1" s="27"/>
      <c r="D1" s="27"/>
      <c r="E1" s="27"/>
      <c r="F1" s="27"/>
      <c r="G1" s="28"/>
    </row>
    <row r="2" spans="1:7" x14ac:dyDescent="0.2">
      <c r="A2" s="32"/>
      <c r="B2" s="29" t="s">
        <v>57</v>
      </c>
      <c r="C2" s="27"/>
      <c r="D2" s="27"/>
      <c r="E2" s="27"/>
      <c r="F2" s="28"/>
      <c r="G2" s="30" t="s">
        <v>56</v>
      </c>
    </row>
    <row r="3" spans="1:7" ht="24.95" customHeight="1" x14ac:dyDescent="0.2">
      <c r="A3" s="33"/>
      <c r="B3" s="2" t="s">
        <v>52</v>
      </c>
      <c r="C3" s="2" t="s">
        <v>117</v>
      </c>
      <c r="D3" s="2" t="s">
        <v>53</v>
      </c>
      <c r="E3" s="2" t="s">
        <v>54</v>
      </c>
      <c r="F3" s="2" t="s">
        <v>55</v>
      </c>
      <c r="G3" s="31"/>
    </row>
    <row r="4" spans="1:7" x14ac:dyDescent="0.2">
      <c r="A4" s="34"/>
      <c r="B4" s="3">
        <v>1</v>
      </c>
      <c r="C4" s="3">
        <v>2</v>
      </c>
      <c r="D4" s="3" t="s">
        <v>118</v>
      </c>
      <c r="E4" s="3">
        <v>4</v>
      </c>
      <c r="F4" s="3">
        <v>5</v>
      </c>
      <c r="G4" s="3" t="s">
        <v>119</v>
      </c>
    </row>
    <row r="5" spans="1:7" x14ac:dyDescent="0.2">
      <c r="A5" s="6" t="s">
        <v>0</v>
      </c>
      <c r="B5" s="5">
        <v>41111684.119999997</v>
      </c>
      <c r="C5" s="5">
        <v>8729410.7200000007</v>
      </c>
      <c r="D5" s="5">
        <f>B5+C5</f>
        <v>49841094.839999996</v>
      </c>
      <c r="E5" s="5">
        <v>17140661.440000001</v>
      </c>
      <c r="F5" s="5">
        <v>16847512.780000001</v>
      </c>
      <c r="G5" s="5">
        <f>D5-E5</f>
        <v>32700433.399999995</v>
      </c>
    </row>
    <row r="6" spans="1:7" x14ac:dyDescent="0.2">
      <c r="A6" s="6" t="s">
        <v>1</v>
      </c>
      <c r="B6" s="5">
        <v>125000</v>
      </c>
      <c r="C6" s="5">
        <v>759623.83</v>
      </c>
      <c r="D6" s="5">
        <f>B6+C6</f>
        <v>884623.83</v>
      </c>
      <c r="E6" s="5">
        <v>446711.98</v>
      </c>
      <c r="F6" s="5">
        <v>446711.98</v>
      </c>
      <c r="G6" s="5">
        <f>D6-E6</f>
        <v>437911.85</v>
      </c>
    </row>
    <row r="7" spans="1:7" x14ac:dyDescent="0.2">
      <c r="A7" s="6" t="s">
        <v>2</v>
      </c>
      <c r="B7" s="5">
        <v>0</v>
      </c>
      <c r="C7" s="5">
        <v>0</v>
      </c>
      <c r="D7" s="5">
        <f>B7+C7</f>
        <v>0</v>
      </c>
      <c r="E7" s="5">
        <v>0</v>
      </c>
      <c r="F7" s="5">
        <v>0</v>
      </c>
      <c r="G7" s="5">
        <f>D7-E7</f>
        <v>0</v>
      </c>
    </row>
    <row r="8" spans="1:7" x14ac:dyDescent="0.2">
      <c r="A8" s="6" t="s">
        <v>39</v>
      </c>
      <c r="B8" s="5">
        <v>160121.85</v>
      </c>
      <c r="C8" s="5">
        <v>266.89999999999998</v>
      </c>
      <c r="D8" s="5">
        <f>B8+C8</f>
        <v>160388.75</v>
      </c>
      <c r="E8" s="5">
        <v>78525.61</v>
      </c>
      <c r="F8" s="5">
        <v>78525.61</v>
      </c>
      <c r="G8" s="5">
        <f>D8-E8</f>
        <v>81863.14</v>
      </c>
    </row>
    <row r="9" spans="1:7" x14ac:dyDescent="0.2">
      <c r="A9" s="12" t="s">
        <v>36</v>
      </c>
      <c r="B9" s="15">
        <v>0</v>
      </c>
      <c r="C9" s="15">
        <v>0</v>
      </c>
      <c r="D9" s="15">
        <f>B9+C9</f>
        <v>0</v>
      </c>
      <c r="E9" s="15">
        <v>0</v>
      </c>
      <c r="F9" s="15">
        <v>0</v>
      </c>
      <c r="G9" s="15">
        <f>D9-E9</f>
        <v>0</v>
      </c>
    </row>
    <row r="10" spans="1:7" x14ac:dyDescent="0.2">
      <c r="A10" s="10" t="s">
        <v>50</v>
      </c>
      <c r="B10" s="16">
        <f t="shared" ref="B10:G10" si="0">SUM(B5+B6+B7+B8+B9)</f>
        <v>41396805.969999999</v>
      </c>
      <c r="C10" s="16">
        <f t="shared" si="0"/>
        <v>9489301.4500000011</v>
      </c>
      <c r="D10" s="16">
        <f t="shared" si="0"/>
        <v>50886107.419999994</v>
      </c>
      <c r="E10" s="16">
        <f t="shared" si="0"/>
        <v>17665899.030000001</v>
      </c>
      <c r="F10" s="16">
        <f t="shared" si="0"/>
        <v>17372750.370000001</v>
      </c>
      <c r="G10" s="16">
        <f t="shared" si="0"/>
        <v>33220208.389999997</v>
      </c>
    </row>
    <row r="12" spans="1:7" x14ac:dyDescent="0.2">
      <c r="A12" s="1" t="s">
        <v>120</v>
      </c>
    </row>
  </sheetData>
  <sheetProtection formatCells="0" formatColumns="0" formatRows="0" autoFilter="0"/>
  <mergeCells count="4">
    <mergeCell ref="B2:F2"/>
    <mergeCell ref="G2:G3"/>
    <mergeCell ref="A2:A4"/>
    <mergeCell ref="A1:G1"/>
  </mergeCells>
  <printOptions horizontalCentered="1"/>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5"/>
  <sheetViews>
    <sheetView showGridLines="0" topLeftCell="A28" workbookViewId="0">
      <selection activeCell="B56" sqref="B56"/>
    </sheetView>
  </sheetViews>
  <sheetFormatPr baseColWidth="10" defaultColWidth="12" defaultRowHeight="11.25" x14ac:dyDescent="0.2"/>
  <cols>
    <col min="1" max="1" width="80.5" style="1" customWidth="1"/>
    <col min="2" max="7" width="18.33203125" style="1" customWidth="1"/>
    <col min="8" max="16384" width="12" style="1"/>
  </cols>
  <sheetData>
    <row r="1" spans="1:7" ht="45" customHeight="1" x14ac:dyDescent="0.2">
      <c r="A1" s="29" t="s">
        <v>142</v>
      </c>
      <c r="B1" s="27"/>
      <c r="C1" s="27"/>
      <c r="D1" s="27"/>
      <c r="E1" s="27"/>
      <c r="F1" s="27"/>
      <c r="G1" s="28"/>
    </row>
    <row r="2" spans="1:7" x14ac:dyDescent="0.2">
      <c r="A2" s="32" t="s">
        <v>51</v>
      </c>
      <c r="B2" s="29" t="s">
        <v>57</v>
      </c>
      <c r="C2" s="27"/>
      <c r="D2" s="27"/>
      <c r="E2" s="27"/>
      <c r="F2" s="28"/>
      <c r="G2" s="30" t="s">
        <v>56</v>
      </c>
    </row>
    <row r="3" spans="1:7" ht="24.95" customHeight="1" x14ac:dyDescent="0.2">
      <c r="A3" s="33"/>
      <c r="B3" s="2" t="s">
        <v>52</v>
      </c>
      <c r="C3" s="2" t="s">
        <v>117</v>
      </c>
      <c r="D3" s="2" t="s">
        <v>53</v>
      </c>
      <c r="E3" s="2" t="s">
        <v>54</v>
      </c>
      <c r="F3" s="2" t="s">
        <v>55</v>
      </c>
      <c r="G3" s="31"/>
    </row>
    <row r="4" spans="1:7" x14ac:dyDescent="0.2">
      <c r="A4" s="34"/>
      <c r="B4" s="3">
        <v>1</v>
      </c>
      <c r="C4" s="3">
        <v>2</v>
      </c>
      <c r="D4" s="3" t="s">
        <v>118</v>
      </c>
      <c r="E4" s="3">
        <v>4</v>
      </c>
      <c r="F4" s="3">
        <v>5</v>
      </c>
      <c r="G4" s="3" t="s">
        <v>119</v>
      </c>
    </row>
    <row r="5" spans="1:7" x14ac:dyDescent="0.2">
      <c r="A5" s="22"/>
      <c r="B5" s="7"/>
      <c r="C5" s="7"/>
      <c r="D5" s="7"/>
      <c r="E5" s="7"/>
      <c r="F5" s="7"/>
      <c r="G5" s="7"/>
    </row>
    <row r="6" spans="1:7" x14ac:dyDescent="0.2">
      <c r="A6" s="23" t="s">
        <v>131</v>
      </c>
      <c r="B6" s="5">
        <v>9580690.1999999993</v>
      </c>
      <c r="C6" s="5">
        <v>2071201</v>
      </c>
      <c r="D6" s="5">
        <f>B6+C6</f>
        <v>11651891.199999999</v>
      </c>
      <c r="E6" s="5">
        <v>4516516.8099999996</v>
      </c>
      <c r="F6" s="5">
        <v>4453545.2</v>
      </c>
      <c r="G6" s="5">
        <f>D6-E6</f>
        <v>7135374.3899999997</v>
      </c>
    </row>
    <row r="7" spans="1:7" x14ac:dyDescent="0.2">
      <c r="A7" s="23" t="s">
        <v>132</v>
      </c>
      <c r="B7" s="5">
        <v>4084740</v>
      </c>
      <c r="C7" s="5">
        <v>1620231.83</v>
      </c>
      <c r="D7" s="5">
        <f t="shared" ref="D7:D12" si="0">B7+C7</f>
        <v>5704971.8300000001</v>
      </c>
      <c r="E7" s="5">
        <v>2574510.35</v>
      </c>
      <c r="F7" s="5">
        <v>2538751.81</v>
      </c>
      <c r="G7" s="5">
        <f t="shared" ref="G7:G12" si="1">D7-E7</f>
        <v>3130461.48</v>
      </c>
    </row>
    <row r="8" spans="1:7" x14ac:dyDescent="0.2">
      <c r="A8" s="23" t="s">
        <v>133</v>
      </c>
      <c r="B8" s="5">
        <v>1866097.86</v>
      </c>
      <c r="C8" s="5">
        <v>176081.67</v>
      </c>
      <c r="D8" s="5">
        <f t="shared" si="0"/>
        <v>2042179.53</v>
      </c>
      <c r="E8" s="5">
        <v>839931.04</v>
      </c>
      <c r="F8" s="5">
        <v>820965.24</v>
      </c>
      <c r="G8" s="5">
        <f t="shared" si="1"/>
        <v>1202248.49</v>
      </c>
    </row>
    <row r="9" spans="1:7" x14ac:dyDescent="0.2">
      <c r="A9" s="23" t="s">
        <v>134</v>
      </c>
      <c r="B9" s="5">
        <v>3042648.5</v>
      </c>
      <c r="C9" s="5">
        <v>406373.7</v>
      </c>
      <c r="D9" s="5">
        <f t="shared" si="0"/>
        <v>3449022.2</v>
      </c>
      <c r="E9" s="5">
        <v>745149.3</v>
      </c>
      <c r="F9" s="5">
        <v>732529.5</v>
      </c>
      <c r="G9" s="5">
        <f t="shared" si="1"/>
        <v>2703872.9000000004</v>
      </c>
    </row>
    <row r="10" spans="1:7" x14ac:dyDescent="0.2">
      <c r="A10" s="23" t="s">
        <v>135</v>
      </c>
      <c r="B10" s="5">
        <v>1496756.77</v>
      </c>
      <c r="C10" s="5">
        <v>331185.33</v>
      </c>
      <c r="D10" s="5">
        <f t="shared" si="0"/>
        <v>1827942.1</v>
      </c>
      <c r="E10" s="5">
        <v>547047.18999999994</v>
      </c>
      <c r="F10" s="5">
        <v>531668.01</v>
      </c>
      <c r="G10" s="5">
        <f t="shared" si="1"/>
        <v>1280894.9100000001</v>
      </c>
    </row>
    <row r="11" spans="1:7" x14ac:dyDescent="0.2">
      <c r="A11" s="23" t="s">
        <v>136</v>
      </c>
      <c r="B11" s="5">
        <v>3261824.06</v>
      </c>
      <c r="C11" s="5">
        <v>798246.31</v>
      </c>
      <c r="D11" s="5">
        <f t="shared" si="0"/>
        <v>4060070.37</v>
      </c>
      <c r="E11" s="5">
        <v>1253706.23</v>
      </c>
      <c r="F11" s="5">
        <v>1226104.1299999999</v>
      </c>
      <c r="G11" s="5">
        <f t="shared" si="1"/>
        <v>2806364.14</v>
      </c>
    </row>
    <row r="12" spans="1:7" x14ac:dyDescent="0.2">
      <c r="A12" s="23" t="s">
        <v>137</v>
      </c>
      <c r="B12" s="5">
        <v>3573094.57</v>
      </c>
      <c r="C12" s="5">
        <v>1367222.25</v>
      </c>
      <c r="D12" s="5">
        <f t="shared" si="0"/>
        <v>4940316.82</v>
      </c>
      <c r="E12" s="5">
        <v>1484854.15</v>
      </c>
      <c r="F12" s="5">
        <v>1456514.08</v>
      </c>
      <c r="G12" s="5">
        <f t="shared" si="1"/>
        <v>3455462.6700000004</v>
      </c>
    </row>
    <row r="13" spans="1:7" x14ac:dyDescent="0.2">
      <c r="A13" s="23" t="s">
        <v>138</v>
      </c>
      <c r="B13" s="5">
        <v>219479.46</v>
      </c>
      <c r="C13" s="5">
        <v>8744.1299999999992</v>
      </c>
      <c r="D13" s="5">
        <f t="shared" ref="D13" si="2">B13+C13</f>
        <v>228223.59</v>
      </c>
      <c r="E13" s="5">
        <v>97751.38</v>
      </c>
      <c r="F13" s="5">
        <v>94629.13</v>
      </c>
      <c r="G13" s="5">
        <f t="shared" ref="G13" si="3">D13-E13</f>
        <v>130472.20999999999</v>
      </c>
    </row>
    <row r="14" spans="1:7" x14ac:dyDescent="0.2">
      <c r="A14" s="23" t="s">
        <v>139</v>
      </c>
      <c r="B14" s="5">
        <v>1957668.05</v>
      </c>
      <c r="C14" s="5">
        <v>300124.15000000002</v>
      </c>
      <c r="D14" s="5">
        <f t="shared" ref="D14" si="4">B14+C14</f>
        <v>2257792.2000000002</v>
      </c>
      <c r="E14" s="5">
        <v>796542.57</v>
      </c>
      <c r="F14" s="5">
        <v>780552.02</v>
      </c>
      <c r="G14" s="5">
        <f t="shared" ref="G14" si="5">D14-E14</f>
        <v>1461249.6300000004</v>
      </c>
    </row>
    <row r="15" spans="1:7" x14ac:dyDescent="0.2">
      <c r="A15" s="23" t="s">
        <v>140</v>
      </c>
      <c r="B15" s="5">
        <v>6863540.7999999998</v>
      </c>
      <c r="C15" s="5">
        <v>392358.43</v>
      </c>
      <c r="D15" s="5">
        <f t="shared" ref="D15" si="6">B15+C15</f>
        <v>7255899.2299999995</v>
      </c>
      <c r="E15" s="5">
        <v>2553958.7999999998</v>
      </c>
      <c r="F15" s="5">
        <v>2520922.6</v>
      </c>
      <c r="G15" s="5">
        <f t="shared" ref="G15" si="7">D15-E15</f>
        <v>4701940.43</v>
      </c>
    </row>
    <row r="16" spans="1:7" x14ac:dyDescent="0.2">
      <c r="A16" s="23" t="s">
        <v>141</v>
      </c>
      <c r="B16" s="5">
        <v>5450265.7000000002</v>
      </c>
      <c r="C16" s="5">
        <v>2017532.65</v>
      </c>
      <c r="D16" s="5">
        <f t="shared" ref="D16" si="8">B16+C16</f>
        <v>7467798.3499999996</v>
      </c>
      <c r="E16" s="5">
        <v>2255931.21</v>
      </c>
      <c r="F16" s="5">
        <v>2216568.65</v>
      </c>
      <c r="G16" s="5">
        <f t="shared" ref="G16" si="9">D16-E16</f>
        <v>5211867.1399999997</v>
      </c>
    </row>
    <row r="17" spans="1:7" x14ac:dyDescent="0.2">
      <c r="A17" s="23"/>
      <c r="B17" s="5"/>
      <c r="C17" s="5"/>
      <c r="D17" s="5"/>
      <c r="E17" s="5"/>
      <c r="F17" s="5"/>
      <c r="G17" s="5"/>
    </row>
    <row r="18" spans="1:7" x14ac:dyDescent="0.2">
      <c r="A18" s="11" t="s">
        <v>50</v>
      </c>
      <c r="B18" s="17">
        <f t="shared" ref="B18:G18" si="10">SUM(B6:B17)</f>
        <v>41396805.969999999</v>
      </c>
      <c r="C18" s="17">
        <f t="shared" si="10"/>
        <v>9489301.4499999993</v>
      </c>
      <c r="D18" s="17">
        <f t="shared" si="10"/>
        <v>50886107.420000009</v>
      </c>
      <c r="E18" s="17">
        <f t="shared" si="10"/>
        <v>17665899.030000001</v>
      </c>
      <c r="F18" s="17">
        <f t="shared" si="10"/>
        <v>17372750.370000001</v>
      </c>
      <c r="G18" s="17">
        <f t="shared" si="10"/>
        <v>33220208.390000001</v>
      </c>
    </row>
    <row r="21" spans="1:7" ht="45" customHeight="1" x14ac:dyDescent="0.2">
      <c r="A21" s="29" t="s">
        <v>143</v>
      </c>
      <c r="B21" s="27"/>
      <c r="C21" s="27"/>
      <c r="D21" s="27"/>
      <c r="E21" s="27"/>
      <c r="F21" s="27"/>
      <c r="G21" s="28"/>
    </row>
    <row r="22" spans="1:7" x14ac:dyDescent="0.2">
      <c r="A22" s="32" t="s">
        <v>51</v>
      </c>
      <c r="B22" s="29" t="s">
        <v>57</v>
      </c>
      <c r="C22" s="27"/>
      <c r="D22" s="27"/>
      <c r="E22" s="27"/>
      <c r="F22" s="28"/>
      <c r="G22" s="30" t="s">
        <v>56</v>
      </c>
    </row>
    <row r="23" spans="1:7" ht="22.5" x14ac:dyDescent="0.2">
      <c r="A23" s="33"/>
      <c r="B23" s="2" t="s">
        <v>52</v>
      </c>
      <c r="C23" s="2" t="s">
        <v>117</v>
      </c>
      <c r="D23" s="2" t="s">
        <v>53</v>
      </c>
      <c r="E23" s="2" t="s">
        <v>54</v>
      </c>
      <c r="F23" s="2" t="s">
        <v>55</v>
      </c>
      <c r="G23" s="31"/>
    </row>
    <row r="24" spans="1:7" x14ac:dyDescent="0.2">
      <c r="A24" s="34"/>
      <c r="B24" s="3">
        <v>1</v>
      </c>
      <c r="C24" s="3">
        <v>2</v>
      </c>
      <c r="D24" s="3" t="s">
        <v>118</v>
      </c>
      <c r="E24" s="3">
        <v>4</v>
      </c>
      <c r="F24" s="3">
        <v>5</v>
      </c>
      <c r="G24" s="3" t="s">
        <v>119</v>
      </c>
    </row>
    <row r="25" spans="1:7" x14ac:dyDescent="0.2">
      <c r="A25" s="24" t="s">
        <v>8</v>
      </c>
      <c r="B25" s="5">
        <v>0</v>
      </c>
      <c r="C25" s="5">
        <v>0</v>
      </c>
      <c r="D25" s="5">
        <f>B25+C25</f>
        <v>0</v>
      </c>
      <c r="E25" s="5">
        <v>0</v>
      </c>
      <c r="F25" s="5">
        <v>0</v>
      </c>
      <c r="G25" s="5">
        <f>D25-E25</f>
        <v>0</v>
      </c>
    </row>
    <row r="26" spans="1:7" x14ac:dyDescent="0.2">
      <c r="A26" s="24" t="s">
        <v>9</v>
      </c>
      <c r="B26" s="5">
        <v>0</v>
      </c>
      <c r="C26" s="5">
        <v>0</v>
      </c>
      <c r="D26" s="5">
        <f t="shared" ref="D26:D28" si="11">B26+C26</f>
        <v>0</v>
      </c>
      <c r="E26" s="5">
        <v>0</v>
      </c>
      <c r="F26" s="5">
        <v>0</v>
      </c>
      <c r="G26" s="5">
        <f t="shared" ref="G26:G28" si="12">D26-E26</f>
        <v>0</v>
      </c>
    </row>
    <row r="27" spans="1:7" x14ac:dyDescent="0.2">
      <c r="A27" s="24" t="s">
        <v>10</v>
      </c>
      <c r="B27" s="5">
        <v>0</v>
      </c>
      <c r="C27" s="5">
        <v>0</v>
      </c>
      <c r="D27" s="5">
        <f t="shared" si="11"/>
        <v>0</v>
      </c>
      <c r="E27" s="5">
        <v>0</v>
      </c>
      <c r="F27" s="5">
        <v>0</v>
      </c>
      <c r="G27" s="5">
        <f t="shared" si="12"/>
        <v>0</v>
      </c>
    </row>
    <row r="28" spans="1:7" x14ac:dyDescent="0.2">
      <c r="A28" s="24" t="s">
        <v>121</v>
      </c>
      <c r="B28" s="5">
        <v>0</v>
      </c>
      <c r="C28" s="5">
        <v>0</v>
      </c>
      <c r="D28" s="5">
        <f t="shared" si="11"/>
        <v>0</v>
      </c>
      <c r="E28" s="5">
        <v>0</v>
      </c>
      <c r="F28" s="5">
        <v>0</v>
      </c>
      <c r="G28" s="5">
        <f t="shared" si="12"/>
        <v>0</v>
      </c>
    </row>
    <row r="29" spans="1:7" x14ac:dyDescent="0.2">
      <c r="A29" s="11" t="s">
        <v>50</v>
      </c>
      <c r="B29" s="17">
        <f t="shared" ref="B29:G29" si="13">SUM(B25:B28)</f>
        <v>0</v>
      </c>
      <c r="C29" s="17">
        <f t="shared" si="13"/>
        <v>0</v>
      </c>
      <c r="D29" s="17">
        <f t="shared" si="13"/>
        <v>0</v>
      </c>
      <c r="E29" s="17">
        <f t="shared" si="13"/>
        <v>0</v>
      </c>
      <c r="F29" s="17">
        <f t="shared" si="13"/>
        <v>0</v>
      </c>
      <c r="G29" s="17">
        <f t="shared" si="13"/>
        <v>0</v>
      </c>
    </row>
    <row r="32" spans="1:7" ht="45" customHeight="1" x14ac:dyDescent="0.2">
      <c r="A32" s="29" t="s">
        <v>144</v>
      </c>
      <c r="B32" s="27"/>
      <c r="C32" s="27"/>
      <c r="D32" s="27"/>
      <c r="E32" s="27"/>
      <c r="F32" s="27"/>
      <c r="G32" s="28"/>
    </row>
    <row r="33" spans="1:7" x14ac:dyDescent="0.2">
      <c r="A33" s="32" t="s">
        <v>51</v>
      </c>
      <c r="B33" s="29" t="s">
        <v>57</v>
      </c>
      <c r="C33" s="27"/>
      <c r="D33" s="27"/>
      <c r="E33" s="27"/>
      <c r="F33" s="28"/>
      <c r="G33" s="30" t="s">
        <v>56</v>
      </c>
    </row>
    <row r="34" spans="1:7" ht="22.5" x14ac:dyDescent="0.2">
      <c r="A34" s="33"/>
      <c r="B34" s="2" t="s">
        <v>52</v>
      </c>
      <c r="C34" s="2" t="s">
        <v>117</v>
      </c>
      <c r="D34" s="2" t="s">
        <v>53</v>
      </c>
      <c r="E34" s="2" t="s">
        <v>54</v>
      </c>
      <c r="F34" s="2" t="s">
        <v>55</v>
      </c>
      <c r="G34" s="31"/>
    </row>
    <row r="35" spans="1:7" x14ac:dyDescent="0.2">
      <c r="A35" s="34"/>
      <c r="B35" s="3">
        <v>1</v>
      </c>
      <c r="C35" s="3">
        <v>2</v>
      </c>
      <c r="D35" s="3" t="s">
        <v>118</v>
      </c>
      <c r="E35" s="3">
        <v>4</v>
      </c>
      <c r="F35" s="3">
        <v>5</v>
      </c>
      <c r="G35" s="3" t="s">
        <v>119</v>
      </c>
    </row>
    <row r="36" spans="1:7" x14ac:dyDescent="0.2">
      <c r="A36" s="25" t="s">
        <v>12</v>
      </c>
      <c r="B36" s="5">
        <v>41396805.969999999</v>
      </c>
      <c r="C36" s="5">
        <v>9489301.4499999993</v>
      </c>
      <c r="D36" s="5">
        <f t="shared" ref="D36:D42" si="14">B36+C36</f>
        <v>50886107.420000002</v>
      </c>
      <c r="E36" s="5">
        <v>17665899.030000001</v>
      </c>
      <c r="F36" s="5">
        <v>17372750.370000001</v>
      </c>
      <c r="G36" s="5">
        <f t="shared" ref="G36:G42" si="15">D36-E36</f>
        <v>33220208.390000001</v>
      </c>
    </row>
    <row r="37" spans="1:7" x14ac:dyDescent="0.2">
      <c r="A37" s="25" t="s">
        <v>11</v>
      </c>
      <c r="B37" s="5">
        <v>0</v>
      </c>
      <c r="C37" s="5">
        <v>0</v>
      </c>
      <c r="D37" s="5">
        <f t="shared" si="14"/>
        <v>0</v>
      </c>
      <c r="E37" s="5">
        <v>0</v>
      </c>
      <c r="F37" s="5">
        <v>0</v>
      </c>
      <c r="G37" s="5">
        <f t="shared" si="15"/>
        <v>0</v>
      </c>
    </row>
    <row r="38" spans="1:7" x14ac:dyDescent="0.2">
      <c r="A38" s="25" t="s">
        <v>13</v>
      </c>
      <c r="B38" s="5">
        <v>0</v>
      </c>
      <c r="C38" s="5">
        <v>0</v>
      </c>
      <c r="D38" s="5">
        <f t="shared" si="14"/>
        <v>0</v>
      </c>
      <c r="E38" s="5">
        <v>0</v>
      </c>
      <c r="F38" s="5">
        <v>0</v>
      </c>
      <c r="G38" s="5">
        <f t="shared" si="15"/>
        <v>0</v>
      </c>
    </row>
    <row r="39" spans="1:7" x14ac:dyDescent="0.2">
      <c r="A39" s="25" t="s">
        <v>25</v>
      </c>
      <c r="B39" s="5">
        <v>0</v>
      </c>
      <c r="C39" s="5">
        <v>0</v>
      </c>
      <c r="D39" s="5">
        <f t="shared" si="14"/>
        <v>0</v>
      </c>
      <c r="E39" s="5">
        <v>0</v>
      </c>
      <c r="F39" s="5">
        <v>0</v>
      </c>
      <c r="G39" s="5">
        <f t="shared" si="15"/>
        <v>0</v>
      </c>
    </row>
    <row r="40" spans="1:7" ht="11.25" customHeight="1" x14ac:dyDescent="0.2">
      <c r="A40" s="25" t="s">
        <v>26</v>
      </c>
      <c r="B40" s="5">
        <v>0</v>
      </c>
      <c r="C40" s="5">
        <v>0</v>
      </c>
      <c r="D40" s="5">
        <f t="shared" si="14"/>
        <v>0</v>
      </c>
      <c r="E40" s="5">
        <v>0</v>
      </c>
      <c r="F40" s="5">
        <v>0</v>
      </c>
      <c r="G40" s="5">
        <f t="shared" si="15"/>
        <v>0</v>
      </c>
    </row>
    <row r="41" spans="1:7" x14ac:dyDescent="0.2">
      <c r="A41" s="25" t="s">
        <v>128</v>
      </c>
      <c r="B41" s="5">
        <v>0</v>
      </c>
      <c r="C41" s="5">
        <v>0</v>
      </c>
      <c r="D41" s="5">
        <f t="shared" si="14"/>
        <v>0</v>
      </c>
      <c r="E41" s="5">
        <v>0</v>
      </c>
      <c r="F41" s="5">
        <v>0</v>
      </c>
      <c r="G41" s="5">
        <f t="shared" si="15"/>
        <v>0</v>
      </c>
    </row>
    <row r="42" spans="1:7" x14ac:dyDescent="0.2">
      <c r="A42" s="25" t="s">
        <v>14</v>
      </c>
      <c r="B42" s="5">
        <v>0</v>
      </c>
      <c r="C42" s="5">
        <v>0</v>
      </c>
      <c r="D42" s="5">
        <f t="shared" si="14"/>
        <v>0</v>
      </c>
      <c r="E42" s="5">
        <v>0</v>
      </c>
      <c r="F42" s="5">
        <v>0</v>
      </c>
      <c r="G42" s="5">
        <f t="shared" si="15"/>
        <v>0</v>
      </c>
    </row>
    <row r="43" spans="1:7" x14ac:dyDescent="0.2">
      <c r="A43" s="11" t="s">
        <v>50</v>
      </c>
      <c r="B43" s="17">
        <f t="shared" ref="B43:G43" si="16">SUM(B36:B42)</f>
        <v>41396805.969999999</v>
      </c>
      <c r="C43" s="17">
        <f t="shared" si="16"/>
        <v>9489301.4499999993</v>
      </c>
      <c r="D43" s="17">
        <f t="shared" si="16"/>
        <v>50886107.420000002</v>
      </c>
      <c r="E43" s="17">
        <f t="shared" si="16"/>
        <v>17665899.030000001</v>
      </c>
      <c r="F43" s="17">
        <f t="shared" si="16"/>
        <v>17372750.370000001</v>
      </c>
      <c r="G43" s="17">
        <f t="shared" si="16"/>
        <v>33220208.390000001</v>
      </c>
    </row>
    <row r="45" spans="1:7" x14ac:dyDescent="0.2">
      <c r="A45" s="1" t="s">
        <v>120</v>
      </c>
    </row>
  </sheetData>
  <sheetProtection formatCells="0" formatColumns="0" formatRows="0" insertRows="0" deleteRows="0" autoFilter="0"/>
  <mergeCells count="12">
    <mergeCell ref="B33:F33"/>
    <mergeCell ref="G33:G34"/>
    <mergeCell ref="B22:F22"/>
    <mergeCell ref="G22:G23"/>
    <mergeCell ref="A32:G32"/>
    <mergeCell ref="A22:A24"/>
    <mergeCell ref="A33:A35"/>
    <mergeCell ref="B2:F2"/>
    <mergeCell ref="G2:G3"/>
    <mergeCell ref="A1:G1"/>
    <mergeCell ref="A21:G21"/>
    <mergeCell ref="A2:A4"/>
  </mergeCells>
  <printOptions horizontalCentered="1"/>
  <pageMargins left="0.70866141732283472" right="0.70866141732283472" top="0.74803149606299213" bottom="0.74803149606299213" header="0.31496062992125984" footer="0.31496062992125984"/>
  <pageSetup paperSize="9" scale="5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9"/>
  <sheetViews>
    <sheetView showGridLines="0" workbookViewId="0">
      <selection activeCell="E40" sqref="E40"/>
    </sheetView>
  </sheetViews>
  <sheetFormatPr baseColWidth="10" defaultColWidth="12" defaultRowHeight="11.25" x14ac:dyDescent="0.2"/>
  <cols>
    <col min="1" max="1" width="79" style="1" customWidth="1"/>
    <col min="2" max="7" width="18.33203125" style="1" customWidth="1"/>
    <col min="8" max="16384" width="12" style="1"/>
  </cols>
  <sheetData>
    <row r="1" spans="1:7" ht="50.1" customHeight="1" x14ac:dyDescent="0.2">
      <c r="A1" s="29" t="s">
        <v>145</v>
      </c>
      <c r="B1" s="27"/>
      <c r="C1" s="27"/>
      <c r="D1" s="27"/>
      <c r="E1" s="27"/>
      <c r="F1" s="27"/>
      <c r="G1" s="28"/>
    </row>
    <row r="2" spans="1:7" x14ac:dyDescent="0.2">
      <c r="A2" s="32" t="s">
        <v>51</v>
      </c>
      <c r="B2" s="29" t="s">
        <v>57</v>
      </c>
      <c r="C2" s="27"/>
      <c r="D2" s="27"/>
      <c r="E2" s="27"/>
      <c r="F2" s="28"/>
      <c r="G2" s="30" t="s">
        <v>56</v>
      </c>
    </row>
    <row r="3" spans="1:7" ht="24.95" customHeight="1" x14ac:dyDescent="0.2">
      <c r="A3" s="33"/>
      <c r="B3" s="2" t="s">
        <v>52</v>
      </c>
      <c r="C3" s="2" t="s">
        <v>117</v>
      </c>
      <c r="D3" s="2" t="s">
        <v>53</v>
      </c>
      <c r="E3" s="2" t="s">
        <v>54</v>
      </c>
      <c r="F3" s="2" t="s">
        <v>55</v>
      </c>
      <c r="G3" s="31"/>
    </row>
    <row r="4" spans="1:7" x14ac:dyDescent="0.2">
      <c r="A4" s="34"/>
      <c r="B4" s="3">
        <v>1</v>
      </c>
      <c r="C4" s="3">
        <v>2</v>
      </c>
      <c r="D4" s="3" t="s">
        <v>118</v>
      </c>
      <c r="E4" s="3">
        <v>4</v>
      </c>
      <c r="F4" s="3">
        <v>5</v>
      </c>
      <c r="G4" s="3" t="s">
        <v>119</v>
      </c>
    </row>
    <row r="5" spans="1:7" x14ac:dyDescent="0.2">
      <c r="A5" s="8" t="s">
        <v>15</v>
      </c>
      <c r="B5" s="14">
        <f t="shared" ref="B5:G5" si="0">SUM(B6:B13)</f>
        <v>15250435.359999999</v>
      </c>
      <c r="C5" s="14">
        <f t="shared" si="0"/>
        <v>4458140.97</v>
      </c>
      <c r="D5" s="14">
        <f t="shared" si="0"/>
        <v>19708576.329999998</v>
      </c>
      <c r="E5" s="14">
        <f t="shared" si="0"/>
        <v>6871124.04</v>
      </c>
      <c r="F5" s="14">
        <f t="shared" si="0"/>
        <v>6765547.6400000006</v>
      </c>
      <c r="G5" s="14">
        <f t="shared" si="0"/>
        <v>12837452.289999999</v>
      </c>
    </row>
    <row r="6" spans="1:7" x14ac:dyDescent="0.2">
      <c r="A6" s="26" t="s">
        <v>40</v>
      </c>
      <c r="B6" s="5">
        <v>0</v>
      </c>
      <c r="C6" s="5">
        <v>0</v>
      </c>
      <c r="D6" s="5">
        <f>B6+C6</f>
        <v>0</v>
      </c>
      <c r="E6" s="5">
        <v>0</v>
      </c>
      <c r="F6" s="5">
        <v>0</v>
      </c>
      <c r="G6" s="5">
        <f>D6-E6</f>
        <v>0</v>
      </c>
    </row>
    <row r="7" spans="1:7" x14ac:dyDescent="0.2">
      <c r="A7" s="26" t="s">
        <v>16</v>
      </c>
      <c r="B7" s="5">
        <v>0</v>
      </c>
      <c r="C7" s="5">
        <v>0</v>
      </c>
      <c r="D7" s="5">
        <f t="shared" ref="D7:D13" si="1">B7+C7</f>
        <v>0</v>
      </c>
      <c r="E7" s="5">
        <v>0</v>
      </c>
      <c r="F7" s="5">
        <v>0</v>
      </c>
      <c r="G7" s="5">
        <f t="shared" ref="G7:G13" si="2">D7-E7</f>
        <v>0</v>
      </c>
    </row>
    <row r="8" spans="1:7" x14ac:dyDescent="0.2">
      <c r="A8" s="26" t="s">
        <v>122</v>
      </c>
      <c r="B8" s="5">
        <v>219479.46</v>
      </c>
      <c r="C8" s="5">
        <v>8744.1299999999992</v>
      </c>
      <c r="D8" s="5">
        <f t="shared" si="1"/>
        <v>228223.59</v>
      </c>
      <c r="E8" s="5">
        <v>97751.38</v>
      </c>
      <c r="F8" s="5">
        <v>94629.13</v>
      </c>
      <c r="G8" s="5">
        <f t="shared" si="2"/>
        <v>130472.20999999999</v>
      </c>
    </row>
    <row r="9" spans="1:7" x14ac:dyDescent="0.2">
      <c r="A9" s="26" t="s">
        <v>3</v>
      </c>
      <c r="B9" s="5">
        <v>0</v>
      </c>
      <c r="C9" s="5">
        <v>0</v>
      </c>
      <c r="D9" s="5">
        <f t="shared" si="1"/>
        <v>0</v>
      </c>
      <c r="E9" s="5">
        <v>0</v>
      </c>
      <c r="F9" s="5">
        <v>0</v>
      </c>
      <c r="G9" s="5">
        <f t="shared" si="2"/>
        <v>0</v>
      </c>
    </row>
    <row r="10" spans="1:7" x14ac:dyDescent="0.2">
      <c r="A10" s="26" t="s">
        <v>22</v>
      </c>
      <c r="B10" s="5">
        <v>9580690.1999999993</v>
      </c>
      <c r="C10" s="5">
        <v>2431864.19</v>
      </c>
      <c r="D10" s="5">
        <f t="shared" si="1"/>
        <v>12012554.389999999</v>
      </c>
      <c r="E10" s="5">
        <v>4517441.45</v>
      </c>
      <c r="F10" s="5">
        <v>4454349.8600000003</v>
      </c>
      <c r="G10" s="5">
        <f t="shared" si="2"/>
        <v>7495112.9399999985</v>
      </c>
    </row>
    <row r="11" spans="1:7" x14ac:dyDescent="0.2">
      <c r="A11" s="26" t="s">
        <v>17</v>
      </c>
      <c r="B11" s="5">
        <v>0</v>
      </c>
      <c r="C11" s="5">
        <v>0</v>
      </c>
      <c r="D11" s="5">
        <f t="shared" si="1"/>
        <v>0</v>
      </c>
      <c r="E11" s="5">
        <v>0</v>
      </c>
      <c r="F11" s="5">
        <v>0</v>
      </c>
      <c r="G11" s="5">
        <f t="shared" si="2"/>
        <v>0</v>
      </c>
    </row>
    <row r="12" spans="1:7" x14ac:dyDescent="0.2">
      <c r="A12" s="26" t="s">
        <v>41</v>
      </c>
      <c r="B12" s="5">
        <v>0</v>
      </c>
      <c r="C12" s="5">
        <v>0</v>
      </c>
      <c r="D12" s="5">
        <f t="shared" si="1"/>
        <v>0</v>
      </c>
      <c r="E12" s="5">
        <v>0</v>
      </c>
      <c r="F12" s="5">
        <v>0</v>
      </c>
      <c r="G12" s="5">
        <f t="shared" si="2"/>
        <v>0</v>
      </c>
    </row>
    <row r="13" spans="1:7" x14ac:dyDescent="0.2">
      <c r="A13" s="26" t="s">
        <v>18</v>
      </c>
      <c r="B13" s="5">
        <v>5450265.7000000002</v>
      </c>
      <c r="C13" s="5">
        <v>2017532.65</v>
      </c>
      <c r="D13" s="5">
        <f t="shared" si="1"/>
        <v>7467798.3499999996</v>
      </c>
      <c r="E13" s="5">
        <v>2255931.21</v>
      </c>
      <c r="F13" s="5">
        <v>2216568.65</v>
      </c>
      <c r="G13" s="5">
        <f t="shared" si="2"/>
        <v>5211867.1399999997</v>
      </c>
    </row>
    <row r="14" spans="1:7" x14ac:dyDescent="0.2">
      <c r="A14" s="8" t="s">
        <v>19</v>
      </c>
      <c r="B14" s="14">
        <f t="shared" ref="B14:G14" si="3">SUM(B15:B21)</f>
        <v>26146370.609999999</v>
      </c>
      <c r="C14" s="14">
        <f t="shared" si="3"/>
        <v>5031160.4800000004</v>
      </c>
      <c r="D14" s="14">
        <f t="shared" si="3"/>
        <v>31177531.09</v>
      </c>
      <c r="E14" s="14">
        <f t="shared" si="3"/>
        <v>10794774.99</v>
      </c>
      <c r="F14" s="14">
        <f t="shared" si="3"/>
        <v>10607202.73</v>
      </c>
      <c r="G14" s="14">
        <f t="shared" si="3"/>
        <v>20382756.100000001</v>
      </c>
    </row>
    <row r="15" spans="1:7" x14ac:dyDescent="0.2">
      <c r="A15" s="26" t="s">
        <v>42</v>
      </c>
      <c r="B15" s="5">
        <v>0</v>
      </c>
      <c r="C15" s="5">
        <v>0</v>
      </c>
      <c r="D15" s="5">
        <f>B15+C15</f>
        <v>0</v>
      </c>
      <c r="E15" s="5">
        <v>0</v>
      </c>
      <c r="F15" s="5">
        <v>0</v>
      </c>
      <c r="G15" s="5">
        <f t="shared" ref="G15:G21" si="4">D15-E15</f>
        <v>0</v>
      </c>
    </row>
    <row r="16" spans="1:7" x14ac:dyDescent="0.2">
      <c r="A16" s="26" t="s">
        <v>27</v>
      </c>
      <c r="B16" s="5">
        <v>0</v>
      </c>
      <c r="C16" s="5">
        <v>0</v>
      </c>
      <c r="D16" s="5">
        <f t="shared" ref="D16:D21" si="5">B16+C16</f>
        <v>0</v>
      </c>
      <c r="E16" s="5">
        <v>0</v>
      </c>
      <c r="F16" s="5">
        <v>0</v>
      </c>
      <c r="G16" s="5">
        <f t="shared" si="4"/>
        <v>0</v>
      </c>
    </row>
    <row r="17" spans="1:7" x14ac:dyDescent="0.2">
      <c r="A17" s="26" t="s">
        <v>20</v>
      </c>
      <c r="B17" s="5">
        <v>3261824.06</v>
      </c>
      <c r="C17" s="5">
        <v>798246.31</v>
      </c>
      <c r="D17" s="5">
        <f t="shared" si="5"/>
        <v>4060070.37</v>
      </c>
      <c r="E17" s="5">
        <v>1253706.23</v>
      </c>
      <c r="F17" s="5">
        <v>1226104.1299999999</v>
      </c>
      <c r="G17" s="5">
        <f t="shared" si="4"/>
        <v>2806364.14</v>
      </c>
    </row>
    <row r="18" spans="1:7" x14ac:dyDescent="0.2">
      <c r="A18" s="26" t="s">
        <v>43</v>
      </c>
      <c r="B18" s="5">
        <v>0</v>
      </c>
      <c r="C18" s="5">
        <v>0</v>
      </c>
      <c r="D18" s="5">
        <f t="shared" si="5"/>
        <v>0</v>
      </c>
      <c r="E18" s="5">
        <v>0</v>
      </c>
      <c r="F18" s="5">
        <v>0</v>
      </c>
      <c r="G18" s="5">
        <f t="shared" si="4"/>
        <v>0</v>
      </c>
    </row>
    <row r="19" spans="1:7" x14ac:dyDescent="0.2">
      <c r="A19" s="26" t="s">
        <v>44</v>
      </c>
      <c r="B19" s="5">
        <v>0</v>
      </c>
      <c r="C19" s="5">
        <v>0</v>
      </c>
      <c r="D19" s="5">
        <f t="shared" si="5"/>
        <v>0</v>
      </c>
      <c r="E19" s="5">
        <v>0</v>
      </c>
      <c r="F19" s="5">
        <v>0</v>
      </c>
      <c r="G19" s="5">
        <f t="shared" si="4"/>
        <v>0</v>
      </c>
    </row>
    <row r="20" spans="1:7" x14ac:dyDescent="0.2">
      <c r="A20" s="26" t="s">
        <v>45</v>
      </c>
      <c r="B20" s="5">
        <v>22884546.550000001</v>
      </c>
      <c r="C20" s="5">
        <v>4232914.17</v>
      </c>
      <c r="D20" s="5">
        <f t="shared" si="5"/>
        <v>27117460.719999999</v>
      </c>
      <c r="E20" s="5">
        <v>9541068.7599999998</v>
      </c>
      <c r="F20" s="5">
        <v>9381098.5999999996</v>
      </c>
      <c r="G20" s="5">
        <f t="shared" si="4"/>
        <v>17576391.960000001</v>
      </c>
    </row>
    <row r="21" spans="1:7" x14ac:dyDescent="0.2">
      <c r="A21" s="26" t="s">
        <v>4</v>
      </c>
      <c r="B21" s="5">
        <v>0</v>
      </c>
      <c r="C21" s="5">
        <v>0</v>
      </c>
      <c r="D21" s="5">
        <f t="shared" si="5"/>
        <v>0</v>
      </c>
      <c r="E21" s="5">
        <v>0</v>
      </c>
      <c r="F21" s="5">
        <v>0</v>
      </c>
      <c r="G21" s="5">
        <f t="shared" si="4"/>
        <v>0</v>
      </c>
    </row>
    <row r="22" spans="1:7" x14ac:dyDescent="0.2">
      <c r="A22" s="8" t="s">
        <v>46</v>
      </c>
      <c r="B22" s="14">
        <f t="shared" ref="B22:G22" si="6">SUM(B23:B31)</f>
        <v>0</v>
      </c>
      <c r="C22" s="14">
        <f t="shared" si="6"/>
        <v>0</v>
      </c>
      <c r="D22" s="14">
        <f t="shared" si="6"/>
        <v>0</v>
      </c>
      <c r="E22" s="14">
        <f t="shared" si="6"/>
        <v>0</v>
      </c>
      <c r="F22" s="14">
        <f t="shared" si="6"/>
        <v>0</v>
      </c>
      <c r="G22" s="14">
        <f t="shared" si="6"/>
        <v>0</v>
      </c>
    </row>
    <row r="23" spans="1:7" x14ac:dyDescent="0.2">
      <c r="A23" s="26" t="s">
        <v>28</v>
      </c>
      <c r="B23" s="5">
        <v>0</v>
      </c>
      <c r="C23" s="5">
        <v>0</v>
      </c>
      <c r="D23" s="5">
        <f>B23+C23</f>
        <v>0</v>
      </c>
      <c r="E23" s="5">
        <v>0</v>
      </c>
      <c r="F23" s="5">
        <v>0</v>
      </c>
      <c r="G23" s="5">
        <f t="shared" ref="G23:G31" si="7">D23-E23</f>
        <v>0</v>
      </c>
    </row>
    <row r="24" spans="1:7" x14ac:dyDescent="0.2">
      <c r="A24" s="26" t="s">
        <v>23</v>
      </c>
      <c r="B24" s="5">
        <v>0</v>
      </c>
      <c r="C24" s="5">
        <v>0</v>
      </c>
      <c r="D24" s="5">
        <f t="shared" ref="D24:D31" si="8">B24+C24</f>
        <v>0</v>
      </c>
      <c r="E24" s="5">
        <v>0</v>
      </c>
      <c r="F24" s="5">
        <v>0</v>
      </c>
      <c r="G24" s="5">
        <f t="shared" si="7"/>
        <v>0</v>
      </c>
    </row>
    <row r="25" spans="1:7" x14ac:dyDescent="0.2">
      <c r="A25" s="26" t="s">
        <v>29</v>
      </c>
      <c r="B25" s="5">
        <v>0</v>
      </c>
      <c r="C25" s="5">
        <v>0</v>
      </c>
      <c r="D25" s="5">
        <f t="shared" si="8"/>
        <v>0</v>
      </c>
      <c r="E25" s="5">
        <v>0</v>
      </c>
      <c r="F25" s="5">
        <v>0</v>
      </c>
      <c r="G25" s="5">
        <f t="shared" si="7"/>
        <v>0</v>
      </c>
    </row>
    <row r="26" spans="1:7" x14ac:dyDescent="0.2">
      <c r="A26" s="26" t="s">
        <v>47</v>
      </c>
      <c r="B26" s="5">
        <v>0</v>
      </c>
      <c r="C26" s="5">
        <v>0</v>
      </c>
      <c r="D26" s="5">
        <f t="shared" si="8"/>
        <v>0</v>
      </c>
      <c r="E26" s="5">
        <v>0</v>
      </c>
      <c r="F26" s="5">
        <v>0</v>
      </c>
      <c r="G26" s="5">
        <f t="shared" si="7"/>
        <v>0</v>
      </c>
    </row>
    <row r="27" spans="1:7" x14ac:dyDescent="0.2">
      <c r="A27" s="26" t="s">
        <v>21</v>
      </c>
      <c r="B27" s="5">
        <v>0</v>
      </c>
      <c r="C27" s="5">
        <v>0</v>
      </c>
      <c r="D27" s="5">
        <f t="shared" si="8"/>
        <v>0</v>
      </c>
      <c r="E27" s="5">
        <v>0</v>
      </c>
      <c r="F27" s="5">
        <v>0</v>
      </c>
      <c r="G27" s="5">
        <f t="shared" si="7"/>
        <v>0</v>
      </c>
    </row>
    <row r="28" spans="1:7" x14ac:dyDescent="0.2">
      <c r="A28" s="26" t="s">
        <v>5</v>
      </c>
      <c r="B28" s="5">
        <v>0</v>
      </c>
      <c r="C28" s="5">
        <v>0</v>
      </c>
      <c r="D28" s="5">
        <f t="shared" si="8"/>
        <v>0</v>
      </c>
      <c r="E28" s="5">
        <v>0</v>
      </c>
      <c r="F28" s="5">
        <v>0</v>
      </c>
      <c r="G28" s="5">
        <f t="shared" si="7"/>
        <v>0</v>
      </c>
    </row>
    <row r="29" spans="1:7" x14ac:dyDescent="0.2">
      <c r="A29" s="26" t="s">
        <v>6</v>
      </c>
      <c r="B29" s="5">
        <v>0</v>
      </c>
      <c r="C29" s="5">
        <v>0</v>
      </c>
      <c r="D29" s="5">
        <f t="shared" si="8"/>
        <v>0</v>
      </c>
      <c r="E29" s="5">
        <v>0</v>
      </c>
      <c r="F29" s="5">
        <v>0</v>
      </c>
      <c r="G29" s="5">
        <f t="shared" si="7"/>
        <v>0</v>
      </c>
    </row>
    <row r="30" spans="1:7" x14ac:dyDescent="0.2">
      <c r="A30" s="26" t="s">
        <v>48</v>
      </c>
      <c r="B30" s="5">
        <v>0</v>
      </c>
      <c r="C30" s="5">
        <v>0</v>
      </c>
      <c r="D30" s="5">
        <f t="shared" si="8"/>
        <v>0</v>
      </c>
      <c r="E30" s="5">
        <v>0</v>
      </c>
      <c r="F30" s="5">
        <v>0</v>
      </c>
      <c r="G30" s="5">
        <f t="shared" si="7"/>
        <v>0</v>
      </c>
    </row>
    <row r="31" spans="1:7" x14ac:dyDescent="0.2">
      <c r="A31" s="26" t="s">
        <v>30</v>
      </c>
      <c r="B31" s="5">
        <v>0</v>
      </c>
      <c r="C31" s="5">
        <v>0</v>
      </c>
      <c r="D31" s="5">
        <f t="shared" si="8"/>
        <v>0</v>
      </c>
      <c r="E31" s="5">
        <v>0</v>
      </c>
      <c r="F31" s="5">
        <v>0</v>
      </c>
      <c r="G31" s="5">
        <f t="shared" si="7"/>
        <v>0</v>
      </c>
    </row>
    <row r="32" spans="1:7" x14ac:dyDescent="0.2">
      <c r="A32" s="8" t="s">
        <v>31</v>
      </c>
      <c r="B32" s="14">
        <f t="shared" ref="B32:G32" si="9">SUM(B33:B36)</f>
        <v>0</v>
      </c>
      <c r="C32" s="14">
        <f t="shared" si="9"/>
        <v>0</v>
      </c>
      <c r="D32" s="14">
        <f t="shared" si="9"/>
        <v>0</v>
      </c>
      <c r="E32" s="14">
        <f t="shared" si="9"/>
        <v>0</v>
      </c>
      <c r="F32" s="14">
        <f t="shared" si="9"/>
        <v>0</v>
      </c>
      <c r="G32" s="14">
        <f t="shared" si="9"/>
        <v>0</v>
      </c>
    </row>
    <row r="33" spans="1:7" x14ac:dyDescent="0.2">
      <c r="A33" s="26" t="s">
        <v>49</v>
      </c>
      <c r="B33" s="5">
        <v>0</v>
      </c>
      <c r="C33" s="5">
        <v>0</v>
      </c>
      <c r="D33" s="5">
        <f>B33+C33</f>
        <v>0</v>
      </c>
      <c r="E33" s="5">
        <v>0</v>
      </c>
      <c r="F33" s="5">
        <v>0</v>
      </c>
      <c r="G33" s="5">
        <f t="shared" ref="G33:G36" si="10">D33-E33</f>
        <v>0</v>
      </c>
    </row>
    <row r="34" spans="1:7" ht="11.25" customHeight="1" x14ac:dyDescent="0.2">
      <c r="A34" s="26" t="s">
        <v>24</v>
      </c>
      <c r="B34" s="5">
        <v>0</v>
      </c>
      <c r="C34" s="5">
        <v>0</v>
      </c>
      <c r="D34" s="5">
        <f t="shared" ref="D34:D36" si="11">B34+C34</f>
        <v>0</v>
      </c>
      <c r="E34" s="5">
        <v>0</v>
      </c>
      <c r="F34" s="5">
        <v>0</v>
      </c>
      <c r="G34" s="5">
        <f t="shared" si="10"/>
        <v>0</v>
      </c>
    </row>
    <row r="35" spans="1:7" x14ac:dyDescent="0.2">
      <c r="A35" s="26" t="s">
        <v>32</v>
      </c>
      <c r="B35" s="5">
        <v>0</v>
      </c>
      <c r="C35" s="5">
        <v>0</v>
      </c>
      <c r="D35" s="5">
        <f t="shared" si="11"/>
        <v>0</v>
      </c>
      <c r="E35" s="5">
        <v>0</v>
      </c>
      <c r="F35" s="5">
        <v>0</v>
      </c>
      <c r="G35" s="5">
        <f t="shared" si="10"/>
        <v>0</v>
      </c>
    </row>
    <row r="36" spans="1:7" x14ac:dyDescent="0.2">
      <c r="A36" s="26" t="s">
        <v>7</v>
      </c>
      <c r="B36" s="5">
        <v>0</v>
      </c>
      <c r="C36" s="5">
        <v>0</v>
      </c>
      <c r="D36" s="5">
        <f t="shared" si="11"/>
        <v>0</v>
      </c>
      <c r="E36" s="5">
        <v>0</v>
      </c>
      <c r="F36" s="5">
        <v>0</v>
      </c>
      <c r="G36" s="5">
        <f t="shared" si="10"/>
        <v>0</v>
      </c>
    </row>
    <row r="37" spans="1:7" x14ac:dyDescent="0.2">
      <c r="A37" s="11" t="s">
        <v>50</v>
      </c>
      <c r="B37" s="17">
        <f t="shared" ref="B37:G37" si="12">SUM(B32+B22+B14+B5)</f>
        <v>41396805.969999999</v>
      </c>
      <c r="C37" s="17">
        <f t="shared" si="12"/>
        <v>9489301.4499999993</v>
      </c>
      <c r="D37" s="17">
        <f t="shared" si="12"/>
        <v>50886107.420000002</v>
      </c>
      <c r="E37" s="17">
        <f t="shared" si="12"/>
        <v>17665899.030000001</v>
      </c>
      <c r="F37" s="17">
        <f t="shared" si="12"/>
        <v>17372750.370000001</v>
      </c>
      <c r="G37" s="17">
        <f t="shared" si="12"/>
        <v>33220208.390000001</v>
      </c>
    </row>
    <row r="39" spans="1:7" x14ac:dyDescent="0.2">
      <c r="A39" s="1" t="s">
        <v>120</v>
      </c>
    </row>
  </sheetData>
  <sheetProtection formatCells="0" formatColumns="0" formatRows="0" autoFilter="0"/>
  <mergeCells count="4">
    <mergeCell ref="B2:F2"/>
    <mergeCell ref="G2:G3"/>
    <mergeCell ref="A1:G1"/>
    <mergeCell ref="A2:A4"/>
  </mergeCells>
  <printOptions horizontalCentered="1"/>
  <pageMargins left="0.70866141732283472" right="0.70866141732283472" top="0.74803149606299213" bottom="0.74803149606299213" header="0.31496062992125984" footer="0.31496062992125984"/>
  <pageSetup paperSize="9" scale="58"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CB9791-5AC5-4EBD-B818-7938A6165A5F}">
  <ds:schemaRefs>
    <ds:schemaRef ds:uri="http://purl.org/dc/elements/1.1/"/>
    <ds:schemaRef ds:uri="http://schemas.microsoft.com/office/2006/documentManagement/types"/>
    <ds:schemaRef ds:uri="http://purl.org/dc/terms/"/>
    <ds:schemaRef ds:uri="http://schemas.microsoft.com/office/infopath/2007/PartnerControls"/>
    <ds:schemaRef ds:uri="http://schemas.microsoft.com/office/2006/metadata/properties"/>
    <ds:schemaRef ds:uri="http://purl.org/dc/dcmitype/"/>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3.xml><?xml version="1.0" encoding="utf-8"?>
<ds:datastoreItem xmlns:ds="http://schemas.openxmlformats.org/officeDocument/2006/customXml" ds:itemID="{AB58BE85-A061-4F9D-87E0-322471619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ADMON</cp:lastModifiedBy>
  <cp:lastPrinted>2023-08-07T19:28:31Z</cp:lastPrinted>
  <dcterms:created xsi:type="dcterms:W3CDTF">2014-02-10T03:37:14Z</dcterms:created>
  <dcterms:modified xsi:type="dcterms:W3CDTF">2023-08-07T19:28:36Z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