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ON\Desktop\3ER TRIMESTRE 2022\"/>
    </mc:Choice>
  </mc:AlternateContent>
  <xr:revisionPtr revIDLastSave="0" documentId="13_ncr:1_{D705681A-C334-4890-8F49-5A55F1EBED0C}" xr6:coauthVersionLast="47" xr6:coauthVersionMax="47" xr10:uidLastSave="{00000000-0000-0000-0000-000000000000}"/>
  <bookViews>
    <workbookView xWindow="-120" yWindow="-120" windowWidth="29040" windowHeight="15840" tabRatio="863" activeTab="12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6" i="62" s="1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<sst xmlns="http://schemas.openxmlformats.org/spreadsheetml/2006/main" count="951" uniqueCount="674">
  <si>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</si>
  <si>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</si>
  <si>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</si>
  <si>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</si>
  <si>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</si>
  <si>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</si>
  <si>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</si>
  <si>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</si>
  <si>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</si>
  <si>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</si>
  <si>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</si>
  <si>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</si>
  <si>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</si>
  <si>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</si>
  <si>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</si>
  <si>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</si>
  <si>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</si>
  <si>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</si>
  <si>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</si>
  <si>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</si>
  <si>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</si>
  <si>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</si>
  <si>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</si>
  <si>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</si>
  <si>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</si>
  <si>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</si>
  <si>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</si>
  <si>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</si>
  <si>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</si>
  <si>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</si>
  <si>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</si>
  <si>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</si>
  <si>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</si>
  <si>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</si>
  <si>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</si>
  <si>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</si>
  <si>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</si>
  <si>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</si>
  <si>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</si>
  <si>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</si>
  <si>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</si>
  <si>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</si>
  <si>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</si>
  <si>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</si>
  <si>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</si>
  <si>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</si>
  <si>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</si>
  <si>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</si>
  <si>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</si>
  <si>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</si>
  <si>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</si>
  <si>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</si>
  <si>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</si>
  <si>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</si>
  <si>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</si>
  <si>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</si>
  <si>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</si>
  <si>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</si>
  <si>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</si>
  <si>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</si>
  <si>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</si>
  <si>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</si>
  <si>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</si>
  <si>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</si>
  <si>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</si>
  <si>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</si>
  <si>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</si>
  <si>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</si>
  <si>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</si>
  <si>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</si>
  <si>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</si>
  <si>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</si>
  <si>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</si>
  <si>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</si>
  <si>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</si>
  <si>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</si>
  <si>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</si>
  <si>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</si>
  <si>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</si>
  <si>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</si>
  <si>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</si>
  <si>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</si>
  <si>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</si>
  <si>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</si>
  <si>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</si>
  <si>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</si>
  <si>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</si>
  <si>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</si>
  <si>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</si>
  <si>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</si>
  <si>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</si>
  <si>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</si>
  <si>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</si>
  <si>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</si>
  <si>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</si>
  <si>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</si>
  <si>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</si>
  <si>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</si>
  <si>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</si>
  <si>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</si>
  <si>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</si>
  <si>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</si>
  <si>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</si>
  <si>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</si>
  <si>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</si>
  <si>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</si>
  <si>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</si>
  <si>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</si>
  <si>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</si>
  <si>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</si>
  <si>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</si>
  <si>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</si>
  <si>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</si>
  <si>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</si>
  <si>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</si>
  <si>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</si>
  <si>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</si>
  <si>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</si>
  <si>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</si>
  <si>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</si>
  <si>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</si>
  <si>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</si>
  <si>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</si>
  <si>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</si>
  <si>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</si>
  <si>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</si>
  <si>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</si>
  <si>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</si>
  <si>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</si>
  <si>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</si>
  <si>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</si>
  <si>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</si>
  <si>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</si>
  <si>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</si>
  <si>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</si>
  <si>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</si>
  <si>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</si>
  <si>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</si>
  <si>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</si>
  <si>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</si>
  <si>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</si>
  <si>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</si>
  <si>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</si>
  <si>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</si>
  <si>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</si>
  <si>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</si>
  <si>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</si>
  <si>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</si>
  <si>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</si>
  <si>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</si>
  <si>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</si>
  <si>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</si>
  <si>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</si>
  <si>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</si>
  <si>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</si>
  <si>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</si>
  <si>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</si>
  <si>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</si>
  <si>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</si>
  <si>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</si>
  <si>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</si>
  <si>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</si>
  <si>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</si>
  <si>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</si>
  <si>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</si>
  <si>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</si>
  <si>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</si>
  <si>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</si>
  <si>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</si>
  <si>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</si>
  <si>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</si>
  <si>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</si>
  <si>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</si>
  <si>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</si>
  <si>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</si>
  <si>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</si>
  <si>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</si>
  <si>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</si>
  <si>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</si>
  <si>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</si>
  <si>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</si>
  <si>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</si>
  <si>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</si>
  <si>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</si>
  <si>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</si>
  <si>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</si>
  <si>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</si>
  <si>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</si>
  <si>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</si>
  <si>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</si>
  <si>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</si>
  <si>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</si>
  <si>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</si>
  <si>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</si>
  <si>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</si>
  <si>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</si>
  <si>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</si>
  <si>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</si>
  <si>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</si>
  <si>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</si>
  <si>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</si>
  <si>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</si>
  <si>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</si>
  <si>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</si>
  <si>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</si>
  <si>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</si>
  <si>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</si>
  <si>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</si>
  <si>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</si>
  <si>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</si>
  <si>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</si>
  <si>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</si>
  <si>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</si>
  <si>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</si>
  <si>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</si>
  <si>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</si>
  <si>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</si>
  <si>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</si>
  <si>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</si>
  <si>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</si>
  <si>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</si>
  <si>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</si>
  <si>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</si>
  <si>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</si>
  <si>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</si>
  <si>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</si>
  <si>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</si>
  <si>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</si>
  <si>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</si>
  <si>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</si>
  <si>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</si>
  <si>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</si>
  <si>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</si>
  <si>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</si>
  <si>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</si>
  <si>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</si>
  <si>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</si>
  <si>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</si>
  <si>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</si>
  <si>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</si>
  <si>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</si>
  <si>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</si>
  <si>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</si>
  <si>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</si>
  <si>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</si>
  <si>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</si>
  <si>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</si>
  <si>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</si>
  <si>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</si>
  <si>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</si>
  <si>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</si>
  <si>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</si>
  <si>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</si>
  <si>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</si>
  <si>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</si>
  <si>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</si>
  <si>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</si>
  <si>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</si>
  <si>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</si>
  <si>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</si>
  <si>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</si>
  <si>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</si>
  <si>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</si>
  <si>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</si>
  <si>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</si>
  <si>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</si>
  <si>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</si>
  <si>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</si>
  <si>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</si>
  <si>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</si>
  <si>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</si>
  <si>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</si>
  <si>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</si>
  <si>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</si>
  <si>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</si>
  <si>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</si>
  <si>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</si>
  <si>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</si>
  <si>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</si>
  <si>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</si>
  <si>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</si>
  <si>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</si>
  <si>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</si>
  <si>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</si>
  <si>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</si>
  <si>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</si>
  <si>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</si>
  <si>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</si>
  <si>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</si>
  <si>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</si>
  <si>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</si>
  <si>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</si>
  <si>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</si>
  <si>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</si>
  <si>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</si>
  <si>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</si>
  <si>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</si>
  <si>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</si>
  <si>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</si>
  <si>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</si>
  <si>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</si>
  <si>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</si>
  <si>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</si>
  <si>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</si>
  <si>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</si>
  <si>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</si>
  <si>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</si>
  <si>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</si>
  <si>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</si>
  <si>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</si>
  <si>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</si>
  <si>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</si>
  <si>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</si>
  <si>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</si>
  <si>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</si>
  <si>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</si>
  <si>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</si>
  <si>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</si>
  <si>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</si>
  <si>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</si>
  <si>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</si>
  <si>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</si>
  <si>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</si>
  <si>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</si>
  <si>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</si>
  <si>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</si>
  <si>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</si>
  <si>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</si>
  <si>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</si>
  <si>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</si>
  <si>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</si>
  <si>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</si>
  <si>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</si>
  <si>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</si>
  <si>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</si>
  <si>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</si>
  <si>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</si>
  <si>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</si>
  <si>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</si>
  <si>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</si>
  <si>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</si>
  <si>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</si>
  <si>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</si>
  <si>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</si>
  <si>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</si>
  <si>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</si>
  <si>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</si>
  <si>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</si>
  <si>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</si>
  <si>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</si>
  <si>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</si>
  <si>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</si>
  <si>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</si>
  <si>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</si>
  <si>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</si>
  <si>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</si>
  <si>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</si>
  <si>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</si>
  <si>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</si>
  <si>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</si>
  <si>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</si>
  <si>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</si>
  <si>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</si>
  <si>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</si>
  <si>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</si>
  <si>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</si>
  <si>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</si>
  <si>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</si>
  <si>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</si>
  <si>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</si>
  <si>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</si>
  <si>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</si>
  <si>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</si>
  <si>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</si>
  <si>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</si>
  <si>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</si>
  <si>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</si>
  <si>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</si>
  <si>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</si>
  <si>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</si>
  <si>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</si>
  <si>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</si>
  <si>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</si>
  <si>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</si>
  <si>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</si>
  <si>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</si>
  <si>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</si>
  <si>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</si>
  <si>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</si>
  <si>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</si>
  <si>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</si>
  <si>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</si>
  <si>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</si>
  <si>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</si>
  <si>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</si>
  <si>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</si>
  <si>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</si>
  <si>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</si>
  <si>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</si>
  <si>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</si>
  <si>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</si>
  <si>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</si>
  <si>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</si>
  <si>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</si>
  <si>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</si>
  <si>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</si>
  <si>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</si>
  <si>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</si>
  <si>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</si>
  <si>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</si>
  <si>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</si>
  <si>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</si>
  <si>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</si>
  <si>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</si>
  <si>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</si>
  <si>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</si>
  <si>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</si>
  <si>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</si>
  <si>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</si>
  <si>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</si>
  <si>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</si>
  <si>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</si>
  <si>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</si>
  <si>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</si>
  <si>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</si>
  <si>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</si>
  <si>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</si>
  <si>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</si>
  <si>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</si>
  <si>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</si>
  <si>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</si>
  <si>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</si>
  <si>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</si>
  <si>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</si>
  <si>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</si>
  <si>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</si>
  <si>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</si>
  <si>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</si>
  <si>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</si>
  <si>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</si>
  <si>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</si>
  <si>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</si>
  <si>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</si>
  <si>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</si>
  <si>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</si>
  <si>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</si>
  <si>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</si>
  <si>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</si>
  <si>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</si>
  <si>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</si>
  <si>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</si>
  <si>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</si>
  <si>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</si>
  <si>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</si>
  <si>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</si>
  <si>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</si>
  <si>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</si>
  <si>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</si>
  <si>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</si>
  <si>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</si>
  <si>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</si>
  <si>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</si>
  <si>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</si>
  <si>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</si>
  <si>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</si>
  <si>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</si>
  <si>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</si>
  <si>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</si>
  <si>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</si>
  <si>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</si>
  <si>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</si>
  <si>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</si>
  <si>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</si>
  <si>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</si>
  <si>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</si>
  <si>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</si>
  <si>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</si>
  <si>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</si>
  <si>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</si>
  <si>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</si>
  <si>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</si>
  <si>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</si>
  <si>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</si>
  <si>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</si>
  <si>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</si>
  <si>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</si>
  <si>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</si>
  <si>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</si>
  <si>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</si>
  <si>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</si>
  <si>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</si>
  <si>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</si>
  <si>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</si>
  <si>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</si>
  <si>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</si>
  <si>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</si>
  <si>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</si>
  <si>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</si>
  <si>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</si>
  <si>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</si>
  <si>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</si>
  <si>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</si>
  <si>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</si>
  <si>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</si>
  <si>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</si>
  <si>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</si>
  <si>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</si>
  <si>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</si>
  <si>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</si>
  <si>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</si>
  <si>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</si>
  <si>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</si>
  <si>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</si>
  <si>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</si>
  <si>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</si>
  <si>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</si>
  <si>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</si>
  <si>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</si>
  <si>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</si>
  <si>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</si>
  <si>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</si>
  <si>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</si>
  <si>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</si>
  <si>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</si>
  <si>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</si>
  <si>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</si>
  <si>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</si>
  <si>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</si>
  <si>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</si>
  <si>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</si>
  <si>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</si>
  <si>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</si>
  <si>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</si>
  <si>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</si>
  <si>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</si>
  <si>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</si>
  <si>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</si>
  <si>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</si>
  <si>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</si>
  <si>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</si>
  <si>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</si>
  <si>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</si>
  <si>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</si>
  <si>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</si>
  <si>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</si>
  <si>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</si>
  <si>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</si>
  <si>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</si>
  <si>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</si>
  <si>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</si>
  <si>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</si>
  <si>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</si>
  <si>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</si>
  <si>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</si>
  <si>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</si>
  <si>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</si>
  <si>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</si>
  <si>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</si>
  <si>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</si>
  <si>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</si>
  <si>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</si>
  <si>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</si>
  <si>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</si>
  <si>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</si>
  <si>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</si>
  <si>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</si>
  <si>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</si>
  <si>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</si>
  <si>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</si>
  <si>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</si>
  <si>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</si>
  <si>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</si>
  <si>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</si>
  <si>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</si>
  <si>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</si>
  <si>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</si>
  <si>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</si>
  <si>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</si>
  <si>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</si>
  <si>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</si>
  <si>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</si>
  <si>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</si>
  <si>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</si>
  <si>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</si>
  <si>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</si>
  <si>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</si>
  <si>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</si>
  <si>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</si>
  <si>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</si>
  <si>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</si>
  <si>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</si>
  <si>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</si>
  <si>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</si>
  <si>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</si>
  <si>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</si>
  <si>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</si>
  <si>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</si>
  <si>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</si>
  <si>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</si>
  <si>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</si>
  <si>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</si>
  <si>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</si>
  <si>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</si>
  <si>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</si>
  <si>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</si>
  <si>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</si>
  <si>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</si>
  <si>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</si>
  <si>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</si>
  <si>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</si>
  <si>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</si>
  <si>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</si>
  <si>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</si>
  <si>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</si>
  <si>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</si>
  <si>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</si>
  <si>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</si>
  <si>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</si>
  <si>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</si>
  <si>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</si>
  <si>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</si>
  <si>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</si>
  <si>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</si>
  <si>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</si>
  <si>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</si>
  <si>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</si>
  <si>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</si>
  <si>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</si>
  <si>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</si>
  <si>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</si>
  <si>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</si>
  <si>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</si>
  <si>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</si>
  <si>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</si>
  <si>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</si>
  <si>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</si>
  <si>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</si>
  <si>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</si>
  <si>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</si>
  <si>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</si>
  <si>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</si>
  <si>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</si>
  <si>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</si>
  <si>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</si>
  <si>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</si>
  <si>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</si>
  <si>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</si>
  <si>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</si>
  <si>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</si>
  <si>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</si>
  <si>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</si>
  <si>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</si>
  <si>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</si>
  <si>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</si>
  <si>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</si>
  <si>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</si>
  <si>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</si>
  <si>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</si>
  <si>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</si>
  <si>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</si>
  <si>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</si>
  <si>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</si>
  <si>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</si>
  <si>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</si>
  <si>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</si>
  <si>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</si>
  <si>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</si>
  <si>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</si>
  <si>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</si>
  <si>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</si>
  <si>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</si>
  <si>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</si>
  <si>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Sistema para el Desarrollo Integral de la Familia del Municipio de San Miguel de Allende, Gto.</t>
  </si>
  <si>
    <t>Correspondiente del 1 de Enero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</si>
</sst>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4410075</xdr:colOff>
      <xdr:row>45</xdr:row>
      <xdr:rowOff>104775</xdr:rowOff>
    </xdr:from>
    <xdr:to>
      <xdr:col>4</xdr:col>
      <xdr:colOff>58082</xdr:colOff>
      <xdr:row>50</xdr:row>
      <xdr:rowOff>48825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6C1CDF-54B4-462C-AB10-07BA60CA0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6972300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45</xdr:row>
      <xdr:rowOff>114300</xdr:rowOff>
    </xdr:from>
    <xdr:to>
      <xdr:col>1</xdr:col>
      <xdr:colOff>1928411</xdr:colOff>
      <xdr:row>50</xdr:row>
      <xdr:rowOff>58350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EFFB74-9ED1-464B-B6A4-AE27F3BD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6981825"/>
          <a:ext cx="1956986" cy="6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548137</xdr:colOff>
      <xdr:row>152</xdr:row>
      <xdr:rowOff>89859</xdr:rowOff>
    </xdr:from>
    <xdr:to>
      <xdr:col>4</xdr:col>
      <xdr:colOff>138955</xdr:colOff>
      <xdr:row>157</xdr:row>
      <xdr:rowOff>29416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36FB82-8EB7-4BD0-BFD0-E5A977761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7312" y="22239977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215661</xdr:colOff>
      <xdr:row>152</xdr:row>
      <xdr:rowOff>89858</xdr:rowOff>
    </xdr:from>
    <xdr:to>
      <xdr:col>1</xdr:col>
      <xdr:colOff>2172647</xdr:colOff>
      <xdr:row>157</xdr:row>
      <xdr:rowOff>29415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6F5C8F-E796-4B2B-85E5-D621C1C74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614" y="22239976"/>
          <a:ext cx="1956986" cy="65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5010150</xdr:colOff>
      <xdr:row>223</xdr:row>
      <xdr:rowOff>38100</xdr:rowOff>
    </xdr:from>
    <xdr:to>
      <xdr:col>3</xdr:col>
      <xdr:colOff>391457</xdr:colOff>
      <xdr:row>227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68703-2984-686C-F0E4-F122CBBB2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4185225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223</xdr:row>
      <xdr:rowOff>19050</xdr:rowOff>
    </xdr:from>
    <xdr:to>
      <xdr:col>1</xdr:col>
      <xdr:colOff>2118911</xdr:colOff>
      <xdr:row>227</xdr:row>
      <xdr:rowOff>105975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88AF8D-A6DC-43B3-A4F1-DE15C2D2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34166175"/>
          <a:ext cx="195698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30</xdr:row>
      <xdr:rowOff>66675</xdr:rowOff>
    </xdr:from>
    <xdr:to>
      <xdr:col>4</xdr:col>
      <xdr:colOff>486707</xdr:colOff>
      <xdr:row>35</xdr:row>
      <xdr:rowOff>10725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E49F0-CE81-4ED2-AB4A-B0761B001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5" y="4638675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30</xdr:row>
      <xdr:rowOff>95250</xdr:rowOff>
    </xdr:from>
    <xdr:to>
      <xdr:col>1</xdr:col>
      <xdr:colOff>2090336</xdr:colOff>
      <xdr:row>35</xdr:row>
      <xdr:rowOff>39300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26B614-CA9F-4688-8CA7-0EF6C7A3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667250"/>
          <a:ext cx="195698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4133850</xdr:colOff>
      <xdr:row>128</xdr:row>
      <xdr:rowOff>114300</xdr:rowOff>
    </xdr:from>
    <xdr:to>
      <xdr:col>3</xdr:col>
      <xdr:colOff>848657</xdr:colOff>
      <xdr:row>133</xdr:row>
      <xdr:rowOff>58350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739C17-5E44-4705-AAFA-DB2E364A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18688050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129</xdr:row>
      <xdr:rowOff>9525</xdr:rowOff>
    </xdr:from>
    <xdr:to>
      <xdr:col>1</xdr:col>
      <xdr:colOff>2080811</xdr:colOff>
      <xdr:row>133</xdr:row>
      <xdr:rowOff>96450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3F2620-2C63-4152-BCC5-D2F0F9BF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18726150"/>
          <a:ext cx="1956986" cy="658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3819525</xdr:colOff>
      <xdr:row>25</xdr:row>
      <xdr:rowOff>9525</xdr:rowOff>
    </xdr:from>
    <xdr:to>
      <xdr:col>3</xdr:col>
      <xdr:colOff>391457</xdr:colOff>
      <xdr:row>29</xdr:row>
      <xdr:rowOff>96450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C8200E-9C48-4BBE-BA6C-96BB7EE7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924300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</xdr:row>
      <xdr:rowOff>114300</xdr:rowOff>
    </xdr:from>
    <xdr:to>
      <xdr:col>1</xdr:col>
      <xdr:colOff>2042711</xdr:colOff>
      <xdr:row>29</xdr:row>
      <xdr:rowOff>58350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4EE47F-E210-4F04-9665-6A8C4C3DF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3886200"/>
          <a:ext cx="1956986" cy="658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3781425</xdr:colOff>
      <xdr:row>44</xdr:row>
      <xdr:rowOff>57150</xdr:rowOff>
    </xdr:from>
    <xdr:to>
      <xdr:col>3</xdr:col>
      <xdr:colOff>420032</xdr:colOff>
      <xdr:row>49</xdr:row>
      <xdr:rowOff>1200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49FC44-D602-4689-90BD-CAB938D50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6629400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44</xdr:row>
      <xdr:rowOff>57150</xdr:rowOff>
    </xdr:from>
    <xdr:to>
      <xdr:col>1</xdr:col>
      <xdr:colOff>2033186</xdr:colOff>
      <xdr:row>49</xdr:row>
      <xdr:rowOff>1200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EE151D-7880-4713-89D4-95D8B1520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850" y="6629400"/>
          <a:ext cx="1956986" cy="6584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54</xdr:row>
      <xdr:rowOff>9525</xdr:rowOff>
    </xdr:from>
    <xdr:to>
      <xdr:col>4</xdr:col>
      <xdr:colOff>420032</xdr:colOff>
      <xdr:row>58</xdr:row>
      <xdr:rowOff>96450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4D9867-E92D-4B33-9976-8FFDA79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8010525"/>
          <a:ext cx="1963082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54</xdr:row>
      <xdr:rowOff>57150</xdr:rowOff>
    </xdr:from>
    <xdr:to>
      <xdr:col>1</xdr:col>
      <xdr:colOff>2118911</xdr:colOff>
      <xdr:row>59</xdr:row>
      <xdr:rowOff>1200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5F8109-F752-4AE1-A2FD-0132846E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8058150"/>
          <a:ext cx="1956986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18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672</v>
      </c>
      <c r="B1" s="166"/>
      <c r="C1" s="17"/>
      <c r="D1" s="14" t="s">
        <v>614</v>
      </c>
      <c r="E1" s="15">
        <v>2022</v>
      </c>
    </row>
    <row r="2" spans="1:5" ht="18.95" customHeight="1" x14ac:dyDescent="0.2">
      <c r="A2" s="167" t="s">
        <v>613</v>
      </c>
      <c r="B2" s="167"/>
      <c r="C2" s="36"/>
      <c r="D2" s="14" t="s">
        <v>615</v>
      </c>
      <c r="E2" s="17" t="s">
        <v>620</v>
      </c>
    </row>
    <row r="3" spans="1:5" ht="18.95" customHeight="1" x14ac:dyDescent="0.2">
      <c r="A3" s="168" t="s">
        <v>673</v>
      </c>
      <c r="B3" s="168"/>
      <c r="C3" s="17"/>
      <c r="D3" s="14" t="s">
        <v>616</v>
      </c>
      <c r="E3" s="15">
        <v>3</v>
      </c>
    </row>
    <row r="4" spans="1:5" s="93" customFormat="1" ht="18.95" customHeight="1" x14ac:dyDescent="0.2">
      <c r="A4" s="168" t="s">
        <v>635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B32" sqref="B32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672</v>
      </c>
      <c r="B1" s="173"/>
      <c r="C1" s="174"/>
    </row>
    <row r="2" spans="1:3" s="37" customFormat="1" ht="18" customHeight="1" x14ac:dyDescent="0.25">
      <c r="A2" s="175" t="s">
        <v>625</v>
      </c>
      <c r="B2" s="176"/>
      <c r="C2" s="177"/>
    </row>
    <row r="3" spans="1:3" s="37" customFormat="1" ht="18" customHeight="1" x14ac:dyDescent="0.25">
      <c r="A3" s="175" t="s">
        <v>673</v>
      </c>
      <c r="B3" s="178"/>
      <c r="C3" s="177"/>
    </row>
    <row r="4" spans="1:3" s="40" customFormat="1" ht="18" customHeight="1" x14ac:dyDescent="0.2">
      <c r="A4" s="179" t="s">
        <v>626</v>
      </c>
      <c r="B4" s="180"/>
      <c r="C4" s="181"/>
    </row>
    <row r="5" spans="1:3" s="38" customFormat="1" x14ac:dyDescent="0.2">
      <c r="A5" s="58" t="s">
        <v>525</v>
      </c>
      <c r="B5" s="58"/>
      <c r="C5" s="145">
        <v>29586373.969999999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29586373.969999999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workbookViewId="0">
      <selection activeCell="F49" sqref="F49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672</v>
      </c>
      <c r="B1" s="183"/>
      <c r="C1" s="184"/>
    </row>
    <row r="2" spans="1:3" s="41" customFormat="1" ht="18.95" customHeight="1" x14ac:dyDescent="0.25">
      <c r="A2" s="185" t="s">
        <v>627</v>
      </c>
      <c r="B2" s="186"/>
      <c r="C2" s="187"/>
    </row>
    <row r="3" spans="1:3" s="41" customFormat="1" ht="18.95" customHeight="1" x14ac:dyDescent="0.25">
      <c r="A3" s="185" t="s">
        <v>673</v>
      </c>
      <c r="B3" s="188"/>
      <c r="C3" s="187"/>
    </row>
    <row r="4" spans="1:3" s="42" customFormat="1" x14ac:dyDescent="0.2">
      <c r="A4" s="179" t="s">
        <v>626</v>
      </c>
      <c r="B4" s="180"/>
      <c r="C4" s="181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29586373.969999999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173880.46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0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1137278.6599999999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8351233</v>
      </c>
    </row>
    <row r="26" spans="1:3" x14ac:dyDescent="0.2">
      <c r="A26" s="90" t="s">
        <v>553</v>
      </c>
      <c r="B26" s="77" t="s">
        <v>554</v>
      </c>
      <c r="C26" s="150">
        <v>19923981.850000001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-29586373.969999999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activeCell="B59" sqref="B59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672</v>
      </c>
      <c r="B1" s="189"/>
      <c r="C1" s="189"/>
      <c r="D1" s="189"/>
      <c r="E1" s="189"/>
      <c r="F1" s="189"/>
      <c r="G1" s="27" t="s">
        <v>617</v>
      </c>
      <c r="H1" s="28">
        <v>2022</v>
      </c>
    </row>
    <row r="2" spans="1:10" ht="18.95" customHeight="1" x14ac:dyDescent="0.2">
      <c r="A2" s="171" t="s">
        <v>628</v>
      </c>
      <c r="B2" s="189"/>
      <c r="C2" s="189"/>
      <c r="D2" s="189"/>
      <c r="E2" s="189"/>
      <c r="F2" s="189"/>
      <c r="G2" s="27" t="s">
        <v>618</v>
      </c>
      <c r="H2" s="28" t="s">
        <v>620</v>
      </c>
    </row>
    <row r="3" spans="1:10" ht="18.95" customHeight="1" x14ac:dyDescent="0.2">
      <c r="A3" s="190" t="s">
        <v>673</v>
      </c>
      <c r="B3" s="191"/>
      <c r="C3" s="191"/>
      <c r="D3" s="191"/>
      <c r="E3" s="191"/>
      <c r="F3" s="191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39425529.5</v>
      </c>
      <c r="E40" s="34">
        <v>0</v>
      </c>
      <c r="F40" s="34">
        <f t="shared" si="0"/>
        <v>39425529.5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29586373.969999999</v>
      </c>
      <c r="E41" s="34">
        <v>-50092094.979999997</v>
      </c>
      <c r="F41" s="34">
        <f t="shared" si="0"/>
        <v>-20505721.009999998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10666565.48</v>
      </c>
      <c r="E42" s="34">
        <v>0</v>
      </c>
      <c r="F42" s="34">
        <f t="shared" si="0"/>
        <v>10666565.48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29586373.969999999</v>
      </c>
      <c r="E43" s="34">
        <v>-29586373.969999999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-29586373.969999999</v>
      </c>
      <c r="F44" s="34">
        <f t="shared" si="0"/>
        <v>-29586373.969999999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-39425529.5</v>
      </c>
      <c r="F45" s="34">
        <f t="shared" si="0"/>
        <v>-39425529.5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56053482.350000001</v>
      </c>
      <c r="E46" s="34">
        <v>-40792348.659999996</v>
      </c>
      <c r="F46" s="34">
        <f t="shared" si="0"/>
        <v>15261133.690000005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2961387.37</v>
      </c>
      <c r="E47" s="34">
        <v>-16627952.85</v>
      </c>
      <c r="F47" s="34">
        <f t="shared" si="0"/>
        <v>-13666565.48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37830961.289999999</v>
      </c>
      <c r="E48" s="34">
        <v>-25790728.52</v>
      </c>
      <c r="F48" s="34">
        <f t="shared" si="0"/>
        <v>12040232.77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25790728.52</v>
      </c>
      <c r="E49" s="34">
        <v>-25727516.960000001</v>
      </c>
      <c r="F49" s="34">
        <f t="shared" si="0"/>
        <v>63211.559999998659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25727516.960000001</v>
      </c>
      <c r="E50" s="34">
        <v>-25727516.960000001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25727516.960000001</v>
      </c>
      <c r="E51" s="34">
        <v>0</v>
      </c>
      <c r="F51" s="34">
        <f t="shared" si="0"/>
        <v>25727516.960000001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603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="106" zoomScaleNormal="106" workbookViewId="0">
      <selection activeCell="B155" sqref="B155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672</v>
      </c>
      <c r="B1" s="170"/>
      <c r="C1" s="170"/>
      <c r="D1" s="170"/>
      <c r="E1" s="170"/>
      <c r="F1" s="170"/>
      <c r="G1" s="14" t="s">
        <v>617</v>
      </c>
      <c r="H1" s="25">
        <v>2022</v>
      </c>
    </row>
    <row r="2" spans="1:8" s="16" customFormat="1" ht="18.95" customHeight="1" x14ac:dyDescent="0.25">
      <c r="A2" s="169" t="s">
        <v>621</v>
      </c>
      <c r="B2" s="170"/>
      <c r="C2" s="170"/>
      <c r="D2" s="170"/>
      <c r="E2" s="170"/>
      <c r="F2" s="170"/>
      <c r="G2" s="14" t="s">
        <v>618</v>
      </c>
      <c r="H2" s="25" t="s">
        <v>620</v>
      </c>
    </row>
    <row r="3" spans="1:8" s="16" customFormat="1" ht="18.95" customHeight="1" x14ac:dyDescent="0.25">
      <c r="A3" s="169" t="s">
        <v>673</v>
      </c>
      <c r="B3" s="170"/>
      <c r="C3" s="170"/>
      <c r="D3" s="170"/>
      <c r="E3" s="170"/>
      <c r="F3" s="170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12006523.27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147.87</v>
      </c>
      <c r="D15" s="24">
        <v>41.87</v>
      </c>
      <c r="E15" s="24">
        <v>109.87</v>
      </c>
      <c r="F15" s="24">
        <v>188.87</v>
      </c>
      <c r="G15" s="24">
        <v>159.87</v>
      </c>
    </row>
    <row r="16" spans="1:8" x14ac:dyDescent="0.2">
      <c r="A16" s="22">
        <v>1124</v>
      </c>
      <c r="B16" s="20" t="s">
        <v>202</v>
      </c>
      <c r="C16" s="24">
        <v>182</v>
      </c>
      <c r="D16" s="24">
        <v>182</v>
      </c>
      <c r="E16" s="24">
        <v>182</v>
      </c>
      <c r="F16" s="24">
        <v>182</v>
      </c>
      <c r="G16" s="24">
        <v>182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381237.9</v>
      </c>
      <c r="D20" s="24">
        <v>381237.9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13000</v>
      </c>
      <c r="D21" s="24">
        <v>13000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-1233314.29</v>
      </c>
      <c r="D23" s="24">
        <v>-1233314.29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65509.2</v>
      </c>
      <c r="D24" s="24">
        <v>65509.2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6317.82</v>
      </c>
      <c r="D26" s="24">
        <v>6317.82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150442.28</v>
      </c>
    </row>
    <row r="33" spans="1:8" x14ac:dyDescent="0.2">
      <c r="A33" s="22">
        <v>1141</v>
      </c>
      <c r="B33" s="20" t="s">
        <v>217</v>
      </c>
      <c r="C33" s="24">
        <v>150442.28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323855.88</v>
      </c>
    </row>
    <row r="42" spans="1:8" x14ac:dyDescent="0.2">
      <c r="A42" s="22">
        <v>1151</v>
      </c>
      <c r="B42" s="20" t="s">
        <v>225</v>
      </c>
      <c r="C42" s="24">
        <v>323855.88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45664914.75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1433662.72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21166623.940000001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23064628.09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11852691.640000001</v>
      </c>
      <c r="D62" s="24">
        <f t="shared" ref="D62:E62" si="0">SUM(D63:D70)</f>
        <v>0</v>
      </c>
      <c r="E62" s="24">
        <f t="shared" si="0"/>
        <v>-6159051.2599999998</v>
      </c>
    </row>
    <row r="63" spans="1:9" x14ac:dyDescent="0.2">
      <c r="A63" s="22">
        <v>1241</v>
      </c>
      <c r="B63" s="20" t="s">
        <v>239</v>
      </c>
      <c r="C63" s="24">
        <v>4173400.72</v>
      </c>
      <c r="D63" s="24">
        <v>0</v>
      </c>
      <c r="E63" s="24">
        <v>-1202666.8799999999</v>
      </c>
    </row>
    <row r="64" spans="1:9" x14ac:dyDescent="0.2">
      <c r="A64" s="22">
        <v>1242</v>
      </c>
      <c r="B64" s="20" t="s">
        <v>240</v>
      </c>
      <c r="C64" s="24">
        <v>1358508.2</v>
      </c>
      <c r="D64" s="24">
        <v>0</v>
      </c>
      <c r="E64" s="24">
        <v>-712208.25</v>
      </c>
    </row>
    <row r="65" spans="1:9" x14ac:dyDescent="0.2">
      <c r="A65" s="22">
        <v>1243</v>
      </c>
      <c r="B65" s="20" t="s">
        <v>241</v>
      </c>
      <c r="C65" s="24">
        <v>526249.87</v>
      </c>
      <c r="D65" s="24">
        <v>0</v>
      </c>
      <c r="E65" s="24">
        <v>-195071.9</v>
      </c>
    </row>
    <row r="66" spans="1:9" x14ac:dyDescent="0.2">
      <c r="A66" s="22">
        <v>1244</v>
      </c>
      <c r="B66" s="20" t="s">
        <v>242</v>
      </c>
      <c r="C66" s="24">
        <v>5551244.7999999998</v>
      </c>
      <c r="D66" s="24">
        <v>0</v>
      </c>
      <c r="E66" s="24">
        <v>-4014635.78</v>
      </c>
    </row>
    <row r="67" spans="1:9" x14ac:dyDescent="0.2">
      <c r="A67" s="22">
        <v>1245</v>
      </c>
      <c r="B67" s="20" t="s">
        <v>243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244</v>
      </c>
      <c r="C68" s="24">
        <v>243288.05</v>
      </c>
      <c r="D68" s="24">
        <v>0</v>
      </c>
      <c r="E68" s="24">
        <v>-34468.449999999997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9256.7999999999993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249</v>
      </c>
      <c r="C75" s="24">
        <v>9256.7999999999993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896517.59000000008</v>
      </c>
      <c r="D110" s="24">
        <f>SUM(D111:D119)</f>
        <v>896517.59000000008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102119.22</v>
      </c>
      <c r="D111" s="24">
        <f>C111</f>
        <v>102119.22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190141.91</v>
      </c>
      <c r="D112" s="24">
        <f t="shared" ref="D112:D119" si="1">C112</f>
        <v>190141.91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267852.03000000003</v>
      </c>
      <c r="D115" s="24">
        <f t="shared" si="1"/>
        <v>267852.03000000003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189533.88</v>
      </c>
      <c r="D117" s="24">
        <f t="shared" si="1"/>
        <v>189533.88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146870.54999999999</v>
      </c>
      <c r="D119" s="24">
        <f t="shared" si="1"/>
        <v>146870.54999999999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zoomScaleNormal="100" workbookViewId="0">
      <selection activeCell="B228" sqref="B228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672</v>
      </c>
      <c r="B1" s="167"/>
      <c r="C1" s="167"/>
      <c r="D1" s="14" t="s">
        <v>617</v>
      </c>
      <c r="E1" s="25">
        <v>2022</v>
      </c>
    </row>
    <row r="2" spans="1:5" s="16" customFormat="1" ht="18.95" customHeight="1" x14ac:dyDescent="0.25">
      <c r="A2" s="167" t="s">
        <v>622</v>
      </c>
      <c r="B2" s="167"/>
      <c r="C2" s="167"/>
      <c r="D2" s="14" t="s">
        <v>618</v>
      </c>
      <c r="E2" s="25" t="s">
        <v>620</v>
      </c>
    </row>
    <row r="3" spans="1:5" s="16" customFormat="1" ht="18.95" customHeight="1" x14ac:dyDescent="0.25">
      <c r="A3" s="167" t="s">
        <v>673</v>
      </c>
      <c r="B3" s="167"/>
      <c r="C3" s="167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1311159.1199999999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173880.46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173880.46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1137278.6599999999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1137278.6599999999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19923981.850000001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19923981.850000001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19923981.850000001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8351233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8351233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8351233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25376457.789999999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17928265.469999999</v>
      </c>
      <c r="D99" s="57">
        <f>C99/$C$98</f>
        <v>0.70649204149622957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12434655.539999999</v>
      </c>
      <c r="D100" s="57">
        <f t="shared" ref="D100:D163" si="0">C100/$C$98</f>
        <v>0.49000753544492232</v>
      </c>
      <c r="E100" s="56"/>
    </row>
    <row r="101" spans="1:5" x14ac:dyDescent="0.2">
      <c r="A101" s="54">
        <v>5111</v>
      </c>
      <c r="B101" s="51" t="s">
        <v>363</v>
      </c>
      <c r="C101" s="55">
        <v>9744366.5199999996</v>
      </c>
      <c r="D101" s="57">
        <f t="shared" si="0"/>
        <v>0.3839923838322275</v>
      </c>
      <c r="E101" s="56"/>
    </row>
    <row r="102" spans="1:5" x14ac:dyDescent="0.2">
      <c r="A102" s="54">
        <v>5112</v>
      </c>
      <c r="B102" s="51" t="s">
        <v>364</v>
      </c>
      <c r="C102" s="55">
        <v>1928433.17</v>
      </c>
      <c r="D102" s="57">
        <f t="shared" si="0"/>
        <v>7.5993000518769407E-2</v>
      </c>
      <c r="E102" s="56"/>
    </row>
    <row r="103" spans="1:5" x14ac:dyDescent="0.2">
      <c r="A103" s="54">
        <v>5113</v>
      </c>
      <c r="B103" s="51" t="s">
        <v>365</v>
      </c>
      <c r="C103" s="55">
        <v>709177.85</v>
      </c>
      <c r="D103" s="57">
        <f t="shared" si="0"/>
        <v>2.7946290056268724E-2</v>
      </c>
      <c r="E103" s="56"/>
    </row>
    <row r="104" spans="1:5" x14ac:dyDescent="0.2">
      <c r="A104" s="54">
        <v>5114</v>
      </c>
      <c r="B104" s="51" t="s">
        <v>366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367</v>
      </c>
      <c r="C105" s="55">
        <v>52678</v>
      </c>
      <c r="D105" s="57">
        <f t="shared" si="0"/>
        <v>2.0758610376566664E-3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2728453.1100000003</v>
      </c>
      <c r="D107" s="57">
        <f t="shared" si="0"/>
        <v>0.107519068759675</v>
      </c>
      <c r="E107" s="56"/>
    </row>
    <row r="108" spans="1:5" x14ac:dyDescent="0.2">
      <c r="A108" s="54">
        <v>5121</v>
      </c>
      <c r="B108" s="51" t="s">
        <v>370</v>
      </c>
      <c r="C108" s="55">
        <v>472772.79</v>
      </c>
      <c r="D108" s="57">
        <f t="shared" si="0"/>
        <v>1.8630369688014681E-2</v>
      </c>
      <c r="E108" s="56"/>
    </row>
    <row r="109" spans="1:5" x14ac:dyDescent="0.2">
      <c r="A109" s="54">
        <v>5122</v>
      </c>
      <c r="B109" s="51" t="s">
        <v>371</v>
      </c>
      <c r="C109" s="55">
        <v>603836.97</v>
      </c>
      <c r="D109" s="57">
        <f t="shared" si="0"/>
        <v>2.3795163808794133E-2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83264.97</v>
      </c>
      <c r="D111" s="57">
        <f t="shared" si="0"/>
        <v>3.2811896242198112E-3</v>
      </c>
      <c r="E111" s="56"/>
    </row>
    <row r="112" spans="1:5" x14ac:dyDescent="0.2">
      <c r="A112" s="54">
        <v>5125</v>
      </c>
      <c r="B112" s="51" t="s">
        <v>374</v>
      </c>
      <c r="C112" s="55">
        <v>821917.03</v>
      </c>
      <c r="D112" s="57">
        <f t="shared" si="0"/>
        <v>3.2388958175395527E-2</v>
      </c>
      <c r="E112" s="56"/>
    </row>
    <row r="113" spans="1:5" x14ac:dyDescent="0.2">
      <c r="A113" s="54">
        <v>5126</v>
      </c>
      <c r="B113" s="51" t="s">
        <v>375</v>
      </c>
      <c r="C113" s="55">
        <v>524398.4</v>
      </c>
      <c r="D113" s="57">
        <f t="shared" si="0"/>
        <v>2.0664759610643832E-2</v>
      </c>
      <c r="E113" s="56"/>
    </row>
    <row r="114" spans="1:5" x14ac:dyDescent="0.2">
      <c r="A114" s="54">
        <v>5127</v>
      </c>
      <c r="B114" s="51" t="s">
        <v>376</v>
      </c>
      <c r="C114" s="55">
        <v>94054.12</v>
      </c>
      <c r="D114" s="57">
        <f t="shared" si="0"/>
        <v>3.7063533759650069E-3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128208.83</v>
      </c>
      <c r="D116" s="57">
        <f t="shared" si="0"/>
        <v>5.0522744766419983E-3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2765156.8200000003</v>
      </c>
      <c r="D117" s="57">
        <f t="shared" si="0"/>
        <v>0.10896543729163236</v>
      </c>
      <c r="E117" s="56"/>
    </row>
    <row r="118" spans="1:5" x14ac:dyDescent="0.2">
      <c r="A118" s="54">
        <v>5131</v>
      </c>
      <c r="B118" s="51" t="s">
        <v>380</v>
      </c>
      <c r="C118" s="55">
        <v>276016.31</v>
      </c>
      <c r="D118" s="57">
        <f t="shared" si="0"/>
        <v>1.0876865174964201E-2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382</v>
      </c>
      <c r="C120" s="55">
        <v>98306.09</v>
      </c>
      <c r="D120" s="57">
        <f t="shared" si="0"/>
        <v>3.8739090701121843E-3</v>
      </c>
      <c r="E120" s="56"/>
    </row>
    <row r="121" spans="1:5" x14ac:dyDescent="0.2">
      <c r="A121" s="54">
        <v>5134</v>
      </c>
      <c r="B121" s="51" t="s">
        <v>383</v>
      </c>
      <c r="C121" s="55">
        <v>157816.51</v>
      </c>
      <c r="D121" s="57">
        <f t="shared" si="0"/>
        <v>6.2190125708636189E-3</v>
      </c>
      <c r="E121" s="56"/>
    </row>
    <row r="122" spans="1:5" x14ac:dyDescent="0.2">
      <c r="A122" s="54">
        <v>5135</v>
      </c>
      <c r="B122" s="51" t="s">
        <v>384</v>
      </c>
      <c r="C122" s="55">
        <v>1417822.77</v>
      </c>
      <c r="D122" s="57">
        <f t="shared" si="0"/>
        <v>5.5871579151551873E-2</v>
      </c>
      <c r="E122" s="56"/>
    </row>
    <row r="123" spans="1:5" x14ac:dyDescent="0.2">
      <c r="A123" s="54">
        <v>5136</v>
      </c>
      <c r="B123" s="51" t="s">
        <v>385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386</v>
      </c>
      <c r="C124" s="55">
        <v>108827.3</v>
      </c>
      <c r="D124" s="57">
        <f t="shared" si="0"/>
        <v>4.2885142166250306E-3</v>
      </c>
      <c r="E124" s="56"/>
    </row>
    <row r="125" spans="1:5" x14ac:dyDescent="0.2">
      <c r="A125" s="54">
        <v>5138</v>
      </c>
      <c r="B125" s="51" t="s">
        <v>387</v>
      </c>
      <c r="C125" s="55">
        <v>342270.6</v>
      </c>
      <c r="D125" s="57">
        <f t="shared" si="0"/>
        <v>1.3487721684106646E-2</v>
      </c>
      <c r="E125" s="56"/>
    </row>
    <row r="126" spans="1:5" x14ac:dyDescent="0.2">
      <c r="A126" s="54">
        <v>5139</v>
      </c>
      <c r="B126" s="51" t="s">
        <v>388</v>
      </c>
      <c r="C126" s="55">
        <v>364097.24</v>
      </c>
      <c r="D126" s="57">
        <f t="shared" si="0"/>
        <v>1.4347835423408792E-2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7448192.3199999994</v>
      </c>
      <c r="D127" s="57">
        <f t="shared" si="0"/>
        <v>0.29350795850377032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7343172.7199999997</v>
      </c>
      <c r="D137" s="57">
        <f t="shared" si="0"/>
        <v>0.28936949280973701</v>
      </c>
      <c r="E137" s="56"/>
    </row>
    <row r="138" spans="1:5" x14ac:dyDescent="0.2">
      <c r="A138" s="54">
        <v>5241</v>
      </c>
      <c r="B138" s="51" t="s">
        <v>398</v>
      </c>
      <c r="C138" s="55">
        <v>7144372.7199999997</v>
      </c>
      <c r="D138" s="57">
        <f t="shared" si="0"/>
        <v>0.28153546011513692</v>
      </c>
      <c r="E138" s="56"/>
    </row>
    <row r="139" spans="1:5" x14ac:dyDescent="0.2">
      <c r="A139" s="54">
        <v>5242</v>
      </c>
      <c r="B139" s="51" t="s">
        <v>399</v>
      </c>
      <c r="C139" s="55">
        <v>198800</v>
      </c>
      <c r="D139" s="57">
        <f t="shared" si="0"/>
        <v>7.8340326946001234E-3</v>
      </c>
      <c r="E139" s="56"/>
    </row>
    <row r="140" spans="1:5" x14ac:dyDescent="0.2">
      <c r="A140" s="54">
        <v>5243</v>
      </c>
      <c r="B140" s="51" t="s">
        <v>400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105019.6</v>
      </c>
      <c r="D142" s="57">
        <f t="shared" si="0"/>
        <v>4.138465694033336E-3</v>
      </c>
      <c r="E142" s="56"/>
    </row>
    <row r="143" spans="1:5" x14ac:dyDescent="0.2">
      <c r="A143" s="54">
        <v>5251</v>
      </c>
      <c r="B143" s="51" t="s">
        <v>402</v>
      </c>
      <c r="C143" s="55">
        <v>105019.6</v>
      </c>
      <c r="D143" s="57">
        <f t="shared" si="0"/>
        <v>4.138465694033336E-3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B36" sqref="B36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672</v>
      </c>
      <c r="B1" s="171"/>
      <c r="C1" s="171"/>
      <c r="D1" s="27" t="s">
        <v>617</v>
      </c>
      <c r="E1" s="28">
        <v>2022</v>
      </c>
    </row>
    <row r="2" spans="1:5" ht="18.95" customHeight="1" x14ac:dyDescent="0.2">
      <c r="A2" s="171" t="s">
        <v>623</v>
      </c>
      <c r="B2" s="171"/>
      <c r="C2" s="171"/>
      <c r="D2" s="27" t="s">
        <v>618</v>
      </c>
      <c r="E2" s="28" t="s">
        <v>620</v>
      </c>
    </row>
    <row r="3" spans="1:5" ht="18.95" customHeight="1" x14ac:dyDescent="0.2">
      <c r="A3" s="171" t="s">
        <v>673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0</v>
      </c>
    </row>
    <row r="9" spans="1:5" x14ac:dyDescent="0.2">
      <c r="A9" s="33">
        <v>3120</v>
      </c>
      <c r="B9" s="29" t="s">
        <v>469</v>
      </c>
      <c r="C9" s="34">
        <v>5170746.6399999997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4209916.18</v>
      </c>
    </row>
    <row r="15" spans="1:5" x14ac:dyDescent="0.2">
      <c r="A15" s="33">
        <v>3220</v>
      </c>
      <c r="B15" s="29" t="s">
        <v>473</v>
      </c>
      <c r="C15" s="34">
        <v>54012175.619999997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105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105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6"/>
  <sheetViews>
    <sheetView workbookViewId="0">
      <selection activeCell="B141" sqref="B14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672</v>
      </c>
      <c r="B1" s="171"/>
      <c r="C1" s="171"/>
      <c r="D1" s="27" t="s">
        <v>617</v>
      </c>
      <c r="E1" s="28">
        <v>2022</v>
      </c>
    </row>
    <row r="2" spans="1:5" s="35" customFormat="1" ht="18.95" customHeight="1" x14ac:dyDescent="0.25">
      <c r="A2" s="171" t="s">
        <v>624</v>
      </c>
      <c r="B2" s="171"/>
      <c r="C2" s="171"/>
      <c r="D2" s="27" t="s">
        <v>618</v>
      </c>
      <c r="E2" s="28" t="s">
        <v>620</v>
      </c>
    </row>
    <row r="3" spans="1:5" s="35" customFormat="1" ht="18.95" customHeight="1" x14ac:dyDescent="0.25">
      <c r="A3" s="171" t="s">
        <v>673</v>
      </c>
      <c r="B3" s="171"/>
      <c r="C3" s="171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5031830.75</v>
      </c>
      <c r="D9" s="34">
        <v>11052757.380000001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12006523.27</v>
      </c>
      <c r="D11" s="34">
        <v>8.14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17038354.02</v>
      </c>
      <c r="D15" s="135">
        <f>SUM(D8:D14)</f>
        <v>11052765.520000001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266264.73</v>
      </c>
      <c r="D20" s="135">
        <f>SUM(D21:D27)</f>
        <v>266264.73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236</v>
      </c>
      <c r="C26" s="34">
        <v>266264.73</v>
      </c>
      <c r="D26" s="132">
        <v>266264.73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148006</v>
      </c>
      <c r="D28" s="135">
        <f>SUM(D29:D36)</f>
        <v>148006</v>
      </c>
      <c r="E28" s="130"/>
    </row>
    <row r="29" spans="1:5" x14ac:dyDescent="0.2">
      <c r="A29" s="33">
        <v>1241</v>
      </c>
      <c r="B29" s="29" t="s">
        <v>239</v>
      </c>
      <c r="C29" s="34">
        <v>131998</v>
      </c>
      <c r="D29" s="132">
        <v>131998</v>
      </c>
      <c r="E29" s="130"/>
    </row>
    <row r="30" spans="1: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16008</v>
      </c>
      <c r="D31" s="132">
        <v>16008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414270.73</v>
      </c>
      <c r="D43" s="135">
        <f>D20+D28+D37</f>
        <v>414270.73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4209916.18</v>
      </c>
      <c r="D47" s="135">
        <v>2454539.3199999998</v>
      </c>
    </row>
    <row r="48" spans="1:5" x14ac:dyDescent="0.2">
      <c r="A48" s="131"/>
      <c r="B48" s="136" t="s">
        <v>629</v>
      </c>
      <c r="C48" s="135">
        <f>C51+C63+C95+C98+C49</f>
        <v>40111.46</v>
      </c>
      <c r="D48" s="135">
        <f>D51+D63+D95+D98+D49</f>
        <v>32585.07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40111.46</v>
      </c>
      <c r="D98" s="135">
        <f>SUM(D99:D103)</f>
        <v>32585.07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0</v>
      </c>
    </row>
    <row r="100" spans="1:4" x14ac:dyDescent="0.2">
      <c r="A100" s="131">
        <v>2112</v>
      </c>
      <c r="B100" s="130" t="s">
        <v>644</v>
      </c>
      <c r="C100" s="132">
        <v>35213.96</v>
      </c>
      <c r="D100" s="132">
        <v>25102.77</v>
      </c>
    </row>
    <row r="101" spans="1:4" x14ac:dyDescent="0.2">
      <c r="A101" s="131">
        <v>2112</v>
      </c>
      <c r="B101" s="130" t="s">
        <v>645</v>
      </c>
      <c r="C101" s="132">
        <v>4897.5</v>
      </c>
      <c r="D101" s="132">
        <v>7482.3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4250027.6399999997</v>
      </c>
      <c r="D126" s="135">
        <f>D47+D48+D104-D110-D113</f>
        <v>2487124.3899999997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ADMON</cp:lastModifiedBy>
  <cp:lastPrinted>2022-10-25T19:44:41Z</cp:lastPrinted>
  <dcterms:created xsi:type="dcterms:W3CDTF">2012-12-11T20:36:24Z</dcterms:created>
  <dcterms:modified xsi:type="dcterms:W3CDTF">2022-10-25T19:47:54Z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