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20\Informacion Financiera 2020\02 TRIMESTRE\DIGITAL\"/>
    </mc:Choice>
  </mc:AlternateContent>
  <bookViews>
    <workbookView xWindow="0" yWindow="0" windowWidth="15365" windowHeight="8341"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52511"/>
</workbook>
</file>

<file path=xl/calcChain.xml><?xml version="1.0" encoding="utf-8"?>
<calcChain xmlns="http://schemas.openxmlformats.org/spreadsheetml/2006/main">
  <c r="E18" i="4" l="1"/>
  <c r="H18" i="4" s="1"/>
  <c r="E17" i="4"/>
  <c r="H17" i="4" s="1"/>
  <c r="E16" i="4"/>
  <c r="H16" i="4" s="1"/>
  <c r="E15" i="4"/>
  <c r="H15" i="4" s="1"/>
  <c r="E14" i="4"/>
  <c r="H14" i="4" s="1"/>
  <c r="H57" i="4" l="1"/>
  <c r="G57" i="4"/>
  <c r="F57" i="4"/>
  <c r="E57" i="4"/>
  <c r="D57" i="4"/>
  <c r="H55" i="4"/>
  <c r="H53" i="4"/>
  <c r="H51" i="4"/>
  <c r="H49" i="4"/>
  <c r="H47" i="4"/>
  <c r="H45" i="4"/>
  <c r="H43" i="4"/>
  <c r="E55" i="4"/>
  <c r="E53" i="4"/>
  <c r="E51" i="4"/>
  <c r="E49" i="4"/>
  <c r="E47" i="4"/>
  <c r="E45" i="4"/>
  <c r="E43" i="4"/>
  <c r="C57" i="4"/>
  <c r="H35" i="4"/>
  <c r="G35" i="4"/>
  <c r="F35" i="4"/>
  <c r="H33" i="4"/>
  <c r="H32" i="4"/>
  <c r="H31" i="4"/>
  <c r="H30" i="4"/>
  <c r="E35" i="4"/>
  <c r="E33" i="4"/>
  <c r="E32" i="4"/>
  <c r="E31" i="4"/>
  <c r="E30" i="4"/>
  <c r="D35" i="4"/>
  <c r="C35" i="4"/>
  <c r="E13" i="4"/>
  <c r="H13" i="4" s="1"/>
  <c r="E12" i="4"/>
  <c r="H12" i="4" s="1"/>
  <c r="E11" i="4"/>
  <c r="H11" i="4" s="1"/>
  <c r="E10" i="4"/>
  <c r="H10" i="4" s="1"/>
  <c r="E9" i="4"/>
  <c r="H9" i="4" s="1"/>
  <c r="E8" i="4"/>
  <c r="H8" i="4" s="1"/>
  <c r="E7" i="4"/>
  <c r="H7" i="4" s="1"/>
  <c r="G21" i="4"/>
  <c r="F21" i="4"/>
  <c r="D21" i="4"/>
  <c r="C21" i="4"/>
  <c r="H21" i="4" l="1"/>
  <c r="E21" i="4"/>
  <c r="H40" i="5" l="1"/>
  <c r="H39" i="5"/>
  <c r="H38" i="5"/>
  <c r="H37" i="5"/>
  <c r="H36" i="5" s="1"/>
  <c r="H34" i="5"/>
  <c r="H33" i="5"/>
  <c r="H32" i="5"/>
  <c r="H31" i="5"/>
  <c r="H30" i="5"/>
  <c r="H29" i="5"/>
  <c r="H28" i="5"/>
  <c r="H25" i="5" s="1"/>
  <c r="H27" i="5"/>
  <c r="H26" i="5"/>
  <c r="H23" i="5"/>
  <c r="H22" i="5"/>
  <c r="H20" i="5"/>
  <c r="H18" i="5"/>
  <c r="H17" i="5"/>
  <c r="H13" i="5"/>
  <c r="H12" i="5"/>
  <c r="H10" i="5"/>
  <c r="H8" i="5"/>
  <c r="H7" i="5"/>
  <c r="E40" i="5"/>
  <c r="E39" i="5"/>
  <c r="E38" i="5"/>
  <c r="E36" i="5" s="1"/>
  <c r="E37" i="5"/>
  <c r="E34" i="5"/>
  <c r="E33" i="5"/>
  <c r="E32" i="5"/>
  <c r="E31" i="5"/>
  <c r="E30" i="5"/>
  <c r="E29" i="5"/>
  <c r="E28" i="5"/>
  <c r="E27" i="5"/>
  <c r="E26" i="5"/>
  <c r="E23" i="5"/>
  <c r="E22" i="5"/>
  <c r="E21" i="5"/>
  <c r="H21" i="5" s="1"/>
  <c r="E20" i="5"/>
  <c r="E19" i="5"/>
  <c r="H19" i="5" s="1"/>
  <c r="E18" i="5"/>
  <c r="E17" i="5"/>
  <c r="E14" i="5"/>
  <c r="H14" i="5" s="1"/>
  <c r="E13" i="5"/>
  <c r="E12" i="5"/>
  <c r="E11" i="5"/>
  <c r="H11" i="5" s="1"/>
  <c r="E10" i="5"/>
  <c r="E9" i="5"/>
  <c r="H9" i="5" s="1"/>
  <c r="E8" i="5"/>
  <c r="E7" i="5"/>
  <c r="G36" i="5"/>
  <c r="G25" i="5"/>
  <c r="G16" i="5"/>
  <c r="G6" i="5"/>
  <c r="F36" i="5"/>
  <c r="F25" i="5"/>
  <c r="F16" i="5"/>
  <c r="F6" i="5"/>
  <c r="D36" i="5"/>
  <c r="D25" i="5"/>
  <c r="D16" i="5"/>
  <c r="D6" i="5"/>
  <c r="C36" i="5"/>
  <c r="C25" i="5"/>
  <c r="C16" i="5"/>
  <c r="C6" i="5"/>
  <c r="C42" i="5" s="1"/>
  <c r="H10" i="8"/>
  <c r="H8" i="8"/>
  <c r="G16" i="8"/>
  <c r="F16" i="8"/>
  <c r="E14" i="8"/>
  <c r="H14" i="8" s="1"/>
  <c r="E12" i="8"/>
  <c r="H12" i="8" s="1"/>
  <c r="E10" i="8"/>
  <c r="E8" i="8"/>
  <c r="E6" i="8"/>
  <c r="H6" i="8" s="1"/>
  <c r="D16" i="8"/>
  <c r="C16" i="8"/>
  <c r="E6" i="6"/>
  <c r="H6" i="6" s="1"/>
  <c r="E7" i="6"/>
  <c r="H7" i="6" s="1"/>
  <c r="E8" i="6"/>
  <c r="H8" i="6" s="1"/>
  <c r="E9" i="6"/>
  <c r="E10" i="6"/>
  <c r="H10" i="6" s="1"/>
  <c r="E11" i="6"/>
  <c r="E12" i="6"/>
  <c r="H76" i="6"/>
  <c r="H75" i="6"/>
  <c r="H74" i="6"/>
  <c r="H73" i="6"/>
  <c r="H72" i="6"/>
  <c r="H71" i="6"/>
  <c r="H70" i="6"/>
  <c r="H69" i="6"/>
  <c r="H67" i="6"/>
  <c r="H66" i="6"/>
  <c r="H64" i="6"/>
  <c r="H63" i="6"/>
  <c r="H62" i="6"/>
  <c r="H61" i="6"/>
  <c r="H60" i="6"/>
  <c r="H59" i="6"/>
  <c r="H58" i="6"/>
  <c r="H57" i="6"/>
  <c r="H56" i="6"/>
  <c r="H54" i="6"/>
  <c r="H52" i="6"/>
  <c r="H51" i="6"/>
  <c r="H50" i="6"/>
  <c r="H48" i="6"/>
  <c r="H47" i="6"/>
  <c r="H42" i="6"/>
  <c r="H41" i="6"/>
  <c r="H40" i="6"/>
  <c r="H39" i="6"/>
  <c r="H37" i="6"/>
  <c r="H36" i="6"/>
  <c r="H35" i="6"/>
  <c r="H34" i="6"/>
  <c r="H25" i="6"/>
  <c r="H21" i="6"/>
  <c r="H16" i="6"/>
  <c r="H12" i="6"/>
  <c r="H11" i="6"/>
  <c r="H9" i="6"/>
  <c r="E76" i="6"/>
  <c r="E75" i="6"/>
  <c r="E74" i="6"/>
  <c r="E73" i="6"/>
  <c r="E72" i="6"/>
  <c r="E71" i="6"/>
  <c r="E70" i="6"/>
  <c r="E69" i="6"/>
  <c r="E68" i="6"/>
  <c r="H68" i="6" s="1"/>
  <c r="E67" i="6"/>
  <c r="E66" i="6"/>
  <c r="E64" i="6"/>
  <c r="E63" i="6"/>
  <c r="E62" i="6"/>
  <c r="E61" i="6"/>
  <c r="E60" i="6"/>
  <c r="E59" i="6"/>
  <c r="E58" i="6"/>
  <c r="E57" i="6"/>
  <c r="E56" i="6"/>
  <c r="E55" i="6"/>
  <c r="H55" i="6" s="1"/>
  <c r="E54" i="6"/>
  <c r="E52" i="6"/>
  <c r="E51" i="6"/>
  <c r="E50" i="6"/>
  <c r="E49" i="6"/>
  <c r="H49" i="6" s="1"/>
  <c r="E48" i="6"/>
  <c r="E47" i="6"/>
  <c r="E46" i="6"/>
  <c r="H46" i="6" s="1"/>
  <c r="E45" i="6"/>
  <c r="H45" i="6" s="1"/>
  <c r="E44" i="6"/>
  <c r="H44" i="6" s="1"/>
  <c r="E42" i="6"/>
  <c r="E41" i="6"/>
  <c r="E40" i="6"/>
  <c r="E39" i="6"/>
  <c r="E38" i="6"/>
  <c r="H38" i="6" s="1"/>
  <c r="E37" i="6"/>
  <c r="E36" i="6"/>
  <c r="E35" i="6"/>
  <c r="E34" i="6"/>
  <c r="E32" i="6"/>
  <c r="H32" i="6" s="1"/>
  <c r="E31" i="6"/>
  <c r="H31" i="6" s="1"/>
  <c r="E30" i="6"/>
  <c r="H30" i="6" s="1"/>
  <c r="E29" i="6"/>
  <c r="H29" i="6" s="1"/>
  <c r="E28" i="6"/>
  <c r="H28" i="6" s="1"/>
  <c r="E27" i="6"/>
  <c r="H27" i="6" s="1"/>
  <c r="E26" i="6"/>
  <c r="H26" i="6" s="1"/>
  <c r="E25" i="6"/>
  <c r="E24" i="6"/>
  <c r="H24" i="6" s="1"/>
  <c r="E22" i="6"/>
  <c r="H22" i="6" s="1"/>
  <c r="E21" i="6"/>
  <c r="E20" i="6"/>
  <c r="H20" i="6" s="1"/>
  <c r="E19" i="6"/>
  <c r="H19" i="6" s="1"/>
  <c r="E18" i="6"/>
  <c r="H18" i="6" s="1"/>
  <c r="E17" i="6"/>
  <c r="H17" i="6" s="1"/>
  <c r="E16" i="6"/>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D23" i="6"/>
  <c r="D13" i="6"/>
  <c r="D5" i="6"/>
  <c r="C69" i="6"/>
  <c r="C65" i="6"/>
  <c r="E65" i="6" s="1"/>
  <c r="C57" i="6"/>
  <c r="C53" i="6"/>
  <c r="E53" i="6" s="1"/>
  <c r="C43" i="6"/>
  <c r="C33" i="6"/>
  <c r="E33" i="6" s="1"/>
  <c r="C23" i="6"/>
  <c r="C13" i="6"/>
  <c r="C5" i="6"/>
  <c r="H16" i="5" l="1"/>
  <c r="G42" i="5"/>
  <c r="F42" i="5"/>
  <c r="D42" i="5"/>
  <c r="H6" i="5"/>
  <c r="E6" i="5"/>
  <c r="E16" i="8"/>
  <c r="H65" i="6"/>
  <c r="H53" i="6"/>
  <c r="E43" i="6"/>
  <c r="H43" i="6" s="1"/>
  <c r="H33" i="6"/>
  <c r="E23" i="6"/>
  <c r="H23" i="6" s="1"/>
  <c r="G77" i="6"/>
  <c r="F77" i="6"/>
  <c r="E13" i="6"/>
  <c r="H13" i="6" s="1"/>
  <c r="D77" i="6"/>
  <c r="C77" i="6"/>
  <c r="E5" i="6"/>
  <c r="E25" i="5"/>
  <c r="E16" i="5"/>
  <c r="H16" i="8"/>
  <c r="E42" i="5" l="1"/>
  <c r="H42" i="5"/>
  <c r="E77" i="6"/>
  <c r="H5" i="6"/>
  <c r="H77" i="6" s="1"/>
</calcChain>
</file>

<file path=xl/sharedStrings.xml><?xml version="1.0" encoding="utf-8"?>
<sst xmlns="http://schemas.openxmlformats.org/spreadsheetml/2006/main" count="204" uniqueCount="146">
  <si>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</si>
  <si>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</si>
  <si>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</si>
  <si>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</si>
  <si>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</si>
  <si>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</si>
  <si>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</si>
  <si>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</si>
  <si>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</si>
  <si>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</si>
  <si>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</si>
  <si>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</si>
  <si>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</si>
  <si>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</si>
  <si>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</si>
  <si>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</si>
  <si>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</si>
  <si>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</si>
  <si>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</si>
  <si>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</si>
  <si>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</si>
  <si>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</si>
  <si>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</si>
  <si>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</si>
  <si>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</si>
  <si>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</si>
  <si>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</si>
  <si>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</si>
  <si>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</si>
  <si>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</si>
  <si>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</si>
  <si>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</si>
  <si>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</si>
  <si>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</si>
  <si>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</si>
  <si>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</si>
  <si>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</si>
  <si>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</si>
  <si>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</si>
  <si>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</si>
  <si>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</si>
  <si>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</si>
  <si>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</si>
  <si>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</si>
  <si>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</si>
  <si>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</si>
  <si>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</si>
  <si>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</si>
  <si>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</si>
  <si>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</si>
  <si>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</si>
  <si>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</si>
  <si>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</si>
  <si>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</si>
  <si>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</si>
  <si>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</si>
  <si>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</si>
  <si>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</si>
  <si>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</si>
  <si>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</si>
  <si>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</si>
  <si>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</si>
  <si>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</si>
  <si>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</si>
  <si>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</si>
  <si>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</si>
  <si>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</si>
  <si>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</si>
  <si>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</si>
  <si>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</si>
  <si>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</si>
  <si>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</si>
  <si>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</si>
  <si>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</si>
  <si>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</si>
  <si>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</si>
  <si>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</si>
  <si>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</si>
  <si>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</si>
  <si>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</si>
  <si>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</si>
  <si>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</si>
  <si>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</si>
  <si>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</si>
  <si>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</si>
  <si>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</si>
  <si>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</si>
  <si>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</si>
  <si>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</si>
  <si>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</si>
  <si>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</si>
  <si>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</si>
  <si>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</si>
  <si>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</si>
  <si>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</si>
  <si>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</si>
  <si>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</si>
  <si>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</si>
  <si>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</si>
  <si>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</si>
  <si>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</si>
  <si>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</si>
  <si>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</si>
  <si>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</si>
  <si>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</si>
  <si>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</si>
  <si>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</si>
  <si>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</si>
  <si>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</si>
  <si>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</si>
  <si>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</si>
  <si>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</si>
  <si>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</si>
  <si>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</si>
  <si>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</si>
  <si>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</si>
  <si>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</si>
  <si>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</si>
  <si>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</si>
  <si>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</si>
  <si>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</si>
  <si>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</si>
  <si>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</si>
  <si>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</si>
  <si>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</si>
  <si>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</si>
  <si>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</si>
  <si>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</si>
  <si>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SAN MIGUEL DE ALLENDE, GTO.
ESTADO ANALÍTICO DEL EJERCICIO DEL PRESUPUESTO DE EGRESOS
Clasificación por Objeto del Gasto (Capítulo y Concepto)
Del 1 de Enero al AL 30 DE JUNIO DEL 2020</t>
  </si>
  <si>
    <t>SISTEMA PARA EL DESARROLLO INTEGRAL DE LA FAMILIA DEL MUNICIPIO DE SAN MIGUEL DE ALLENDE, GTO.
ESTADO ANALÍTICO DEL EJERCICIO DEL PRESUPUESTO DE EGRESOS
Clasificación Económica (por Tipo de Gasto)
Del 1 de Enero al AL 30 DE JUNIO DEL 2020</t>
  </si>
  <si>
    <t>ADMINISTRACION</t>
  </si>
  <si>
    <t>CADI ESTANCIA INFANTIL</t>
  </si>
  <si>
    <t>ALIMENTARIO</t>
  </si>
  <si>
    <t>REHABILITACIÓN</t>
  </si>
  <si>
    <t>ADULTO MAYOR</t>
  </si>
  <si>
    <t>TRABAJO SOCIAL</t>
  </si>
  <si>
    <t>SERVICIOS</t>
  </si>
  <si>
    <t>EDUCADORAS COMUNITARIAS</t>
  </si>
  <si>
    <t>JURIDICO</t>
  </si>
  <si>
    <t>PROCURADURIA</t>
  </si>
  <si>
    <t>DESARROLLO FAMILIAR Y COMUNITARIO</t>
  </si>
  <si>
    <t>ATENCION A NIÑOS JOVENES VULNERABLES</t>
  </si>
  <si>
    <t>SISTEMA PARA EL DESARROLLO INTEGRAL DE LA FAMILIA DEL MUNICIPIO DE SAN MIGUEL DE ALLENDE, GTO.
ESTADO ANALÍTICO DEL EJERCICIO DEL PRESUPUESTO DE EGRESOS
Clasificación Administrativa
Del 1 de Enero al AL 30 DE JUNIO DEL 2020</t>
  </si>
  <si>
    <t>Gobierno (Federal/Estatal/Municipal) de SISTEMA PARA EL DESARROLLO INTEGRAL DE LA FAMILIA DEL MUNICIPIO DE SAN MIGUEL DE ALLENDE, GTO.
Estado Analítico del Ejercicio del Presupuesto de Egresos
Clasificación Administrativa
Del 1 de Enero al AL 30 DE JUNIO DEL 2020</t>
  </si>
  <si>
    <t>Sector Paraestatal del Gobierno (Federal/Estatal/Municipal) de SISTEMA PARA EL DESARROLLO INTEGRAL DE LA FAMILIA DEL MUNICIPIO DE SAN MIGUEL DE ALLENDE, GTO.
Estado Analítico del Ejercicio del Presupuesto de Egresos
Clasificación Administrativa
Del 1 de Enero al AL 30 DE JUNIO DEL 2020</t>
  </si>
  <si>
    <t>SISTEMA PARA EL DESARROLLO INTEGRAL DE LA FAMILIA DEL MUNICIPIO DE SAN MIGUEL DE ALLENDE, GTO.
ESTADO ANALÍTICO DEL EJERCICIO DEL PRESUPUESTO DE EGRESOS
Clasificación Funcional (Finalidad y Función)
Del 1 de Enero al AL 30 DE JUNIO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</si>
</sst>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election activeCell="C13" sqref="C13"/>
    </sheetView>
  </sheetViews>
  <sheetFormatPr baseColWidth="10" defaultColWidth="12" defaultRowHeight="10.9" x14ac:dyDescent="0.2"/>
  <cols>
    <col min="1" max="1" width="5.85546875" style="1" customWidth="1"/>
    <col min="2" max="2" width="62.85546875" style="1" customWidth="1"/>
    <col min="3" max="3" width="18.28515625" style="1" customWidth="1"/>
    <col min="4" max="4" width="19.85546875" style="1" customWidth="1"/>
    <col min="5" max="8" width="18.28515625" style="1" customWidth="1"/>
    <col min="9" max="16384" width="12" style="1"/>
  </cols>
  <sheetData>
    <row r="1" spans="1:8" ht="50.1" customHeight="1" x14ac:dyDescent="0.2">
      <c r="A1" s="52" t="s">
        <v>128</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f>SUM(C6:C12)</f>
        <v>20654573.039999999</v>
      </c>
      <c r="D5" s="14">
        <f>SUM(D6:D12)</f>
        <v>299904</v>
      </c>
      <c r="E5" s="14">
        <f>C5+D5</f>
        <v>20954477.039999999</v>
      </c>
      <c r="F5" s="14">
        <f>SUM(F6:F12)</f>
        <v>7780955.1000000006</v>
      </c>
      <c r="G5" s="14">
        <f>SUM(G6:G12)</f>
        <v>7780955.1000000006</v>
      </c>
      <c r="H5" s="14">
        <f>E5-F5</f>
        <v>13173521.939999998</v>
      </c>
    </row>
    <row r="6" spans="1:8" x14ac:dyDescent="0.2">
      <c r="A6" s="49">
        <v>1100</v>
      </c>
      <c r="B6" s="11" t="s">
        <v>70</v>
      </c>
      <c r="C6" s="15">
        <v>13419336.439999999</v>
      </c>
      <c r="D6" s="15">
        <v>0</v>
      </c>
      <c r="E6" s="15">
        <f t="shared" ref="E6:E69" si="0">C6+D6</f>
        <v>13419336.439999999</v>
      </c>
      <c r="F6" s="15">
        <v>5311609.2</v>
      </c>
      <c r="G6" s="15">
        <v>5311609.2</v>
      </c>
      <c r="H6" s="15">
        <f t="shared" ref="H6:H69" si="1">E6-F6</f>
        <v>8107727.2399999993</v>
      </c>
    </row>
    <row r="7" spans="1:8" x14ac:dyDescent="0.2">
      <c r="A7" s="49">
        <v>1200</v>
      </c>
      <c r="B7" s="11" t="s">
        <v>71</v>
      </c>
      <c r="C7" s="15">
        <v>4353177.22</v>
      </c>
      <c r="D7" s="15">
        <v>0</v>
      </c>
      <c r="E7" s="15">
        <f t="shared" si="0"/>
        <v>4353177.22</v>
      </c>
      <c r="F7" s="15">
        <v>2114305.1</v>
      </c>
      <c r="G7" s="15">
        <v>2114305.1</v>
      </c>
      <c r="H7" s="15">
        <f t="shared" si="1"/>
        <v>2238872.1199999996</v>
      </c>
    </row>
    <row r="8" spans="1:8" x14ac:dyDescent="0.2">
      <c r="A8" s="49">
        <v>1300</v>
      </c>
      <c r="B8" s="11" t="s">
        <v>72</v>
      </c>
      <c r="C8" s="15">
        <v>2158759.38</v>
      </c>
      <c r="D8" s="15">
        <v>149904</v>
      </c>
      <c r="E8" s="15">
        <f t="shared" si="0"/>
        <v>2308663.38</v>
      </c>
      <c r="F8" s="15">
        <v>159692.79999999999</v>
      </c>
      <c r="G8" s="15">
        <v>159692.79999999999</v>
      </c>
      <c r="H8" s="15">
        <f t="shared" si="1"/>
        <v>2148970.58</v>
      </c>
    </row>
    <row r="9" spans="1:8" x14ac:dyDescent="0.2">
      <c r="A9" s="49">
        <v>1400</v>
      </c>
      <c r="B9" s="11" t="s">
        <v>35</v>
      </c>
      <c r="C9" s="15">
        <v>0</v>
      </c>
      <c r="D9" s="15">
        <v>0</v>
      </c>
      <c r="E9" s="15">
        <f t="shared" si="0"/>
        <v>0</v>
      </c>
      <c r="F9" s="15">
        <v>0</v>
      </c>
      <c r="G9" s="15">
        <v>0</v>
      </c>
      <c r="H9" s="15">
        <f t="shared" si="1"/>
        <v>0</v>
      </c>
    </row>
    <row r="10" spans="1:8" x14ac:dyDescent="0.2">
      <c r="A10" s="49">
        <v>1500</v>
      </c>
      <c r="B10" s="11" t="s">
        <v>73</v>
      </c>
      <c r="C10" s="15">
        <v>723300</v>
      </c>
      <c r="D10" s="15">
        <v>150000</v>
      </c>
      <c r="E10" s="15">
        <f t="shared" si="0"/>
        <v>873300</v>
      </c>
      <c r="F10" s="15">
        <v>195348</v>
      </c>
      <c r="G10" s="15">
        <v>195348</v>
      </c>
      <c r="H10" s="15">
        <f t="shared" si="1"/>
        <v>677952</v>
      </c>
    </row>
    <row r="11" spans="1:8" x14ac:dyDescent="0.2">
      <c r="A11" s="49">
        <v>1600</v>
      </c>
      <c r="B11" s="11" t="s">
        <v>36</v>
      </c>
      <c r="C11" s="15">
        <v>0</v>
      </c>
      <c r="D11" s="15">
        <v>0</v>
      </c>
      <c r="E11" s="15">
        <f t="shared" si="0"/>
        <v>0</v>
      </c>
      <c r="F11" s="15">
        <v>0</v>
      </c>
      <c r="G11" s="15">
        <v>0</v>
      </c>
      <c r="H11" s="15">
        <f t="shared" si="1"/>
        <v>0</v>
      </c>
    </row>
    <row r="12" spans="1:8" x14ac:dyDescent="0.2">
      <c r="A12" s="49">
        <v>1700</v>
      </c>
      <c r="B12" s="11" t="s">
        <v>74</v>
      </c>
      <c r="C12" s="15">
        <v>0</v>
      </c>
      <c r="D12" s="15">
        <v>0</v>
      </c>
      <c r="E12" s="15">
        <f t="shared" si="0"/>
        <v>0</v>
      </c>
      <c r="F12" s="15">
        <v>0</v>
      </c>
      <c r="G12" s="15">
        <v>0</v>
      </c>
      <c r="H12" s="15">
        <f t="shared" si="1"/>
        <v>0</v>
      </c>
    </row>
    <row r="13" spans="1:8" x14ac:dyDescent="0.2">
      <c r="A13" s="48" t="s">
        <v>62</v>
      </c>
      <c r="B13" s="7"/>
      <c r="C13" s="15">
        <f>SUM(C14:C22)</f>
        <v>3440963.4699999997</v>
      </c>
      <c r="D13" s="15">
        <f>SUM(D14:D22)</f>
        <v>1346300</v>
      </c>
      <c r="E13" s="15">
        <f t="shared" si="0"/>
        <v>4787263.47</v>
      </c>
      <c r="F13" s="15">
        <f>SUM(F14:F22)</f>
        <v>1203244.17</v>
      </c>
      <c r="G13" s="15">
        <f>SUM(G14:G22)</f>
        <v>1165477.6099999999</v>
      </c>
      <c r="H13" s="15">
        <f t="shared" si="1"/>
        <v>3584019.3</v>
      </c>
    </row>
    <row r="14" spans="1:8" x14ac:dyDescent="0.2">
      <c r="A14" s="49">
        <v>2100</v>
      </c>
      <c r="B14" s="11" t="s">
        <v>75</v>
      </c>
      <c r="C14" s="15">
        <v>513349.47</v>
      </c>
      <c r="D14" s="15">
        <v>378300</v>
      </c>
      <c r="E14" s="15">
        <f t="shared" si="0"/>
        <v>891649.47</v>
      </c>
      <c r="F14" s="15">
        <v>179576.92</v>
      </c>
      <c r="G14" s="15">
        <v>176496.1</v>
      </c>
      <c r="H14" s="15">
        <f t="shared" si="1"/>
        <v>712072.54999999993</v>
      </c>
    </row>
    <row r="15" spans="1:8" x14ac:dyDescent="0.2">
      <c r="A15" s="49">
        <v>2200</v>
      </c>
      <c r="B15" s="11" t="s">
        <v>76</v>
      </c>
      <c r="C15" s="15">
        <v>897000</v>
      </c>
      <c r="D15" s="15">
        <v>467000</v>
      </c>
      <c r="E15" s="15">
        <f t="shared" si="0"/>
        <v>1364000</v>
      </c>
      <c r="F15" s="15">
        <v>201910.37</v>
      </c>
      <c r="G15" s="15">
        <v>201910.37</v>
      </c>
      <c r="H15" s="15">
        <f t="shared" si="1"/>
        <v>1162089.6299999999</v>
      </c>
    </row>
    <row r="16" spans="1:8" x14ac:dyDescent="0.2">
      <c r="A16" s="49">
        <v>2300</v>
      </c>
      <c r="B16" s="11" t="s">
        <v>77</v>
      </c>
      <c r="C16" s="15">
        <v>0</v>
      </c>
      <c r="D16" s="15">
        <v>0</v>
      </c>
      <c r="E16" s="15">
        <f t="shared" si="0"/>
        <v>0</v>
      </c>
      <c r="F16" s="15">
        <v>0</v>
      </c>
      <c r="G16" s="15">
        <v>0</v>
      </c>
      <c r="H16" s="15">
        <f t="shared" si="1"/>
        <v>0</v>
      </c>
    </row>
    <row r="17" spans="1:8" x14ac:dyDescent="0.2">
      <c r="A17" s="49">
        <v>2400</v>
      </c>
      <c r="B17" s="11" t="s">
        <v>78</v>
      </c>
      <c r="C17" s="15">
        <v>210000</v>
      </c>
      <c r="D17" s="15">
        <v>210000</v>
      </c>
      <c r="E17" s="15">
        <f t="shared" si="0"/>
        <v>420000</v>
      </c>
      <c r="F17" s="15">
        <v>41468.300000000003</v>
      </c>
      <c r="G17" s="15">
        <v>40476.5</v>
      </c>
      <c r="H17" s="15">
        <f t="shared" si="1"/>
        <v>378531.7</v>
      </c>
    </row>
    <row r="18" spans="1:8" x14ac:dyDescent="0.2">
      <c r="A18" s="49">
        <v>2500</v>
      </c>
      <c r="B18" s="11" t="s">
        <v>79</v>
      </c>
      <c r="C18" s="15">
        <v>542000</v>
      </c>
      <c r="D18" s="15">
        <v>272000</v>
      </c>
      <c r="E18" s="15">
        <f t="shared" si="0"/>
        <v>814000</v>
      </c>
      <c r="F18" s="15">
        <v>266901.38</v>
      </c>
      <c r="G18" s="15">
        <v>256798.37</v>
      </c>
      <c r="H18" s="15">
        <f t="shared" si="1"/>
        <v>547098.62</v>
      </c>
    </row>
    <row r="19" spans="1:8" x14ac:dyDescent="0.2">
      <c r="A19" s="49">
        <v>2600</v>
      </c>
      <c r="B19" s="11" t="s">
        <v>80</v>
      </c>
      <c r="C19" s="15">
        <v>1040000</v>
      </c>
      <c r="D19" s="15">
        <v>-30000</v>
      </c>
      <c r="E19" s="15">
        <f t="shared" si="0"/>
        <v>1010000</v>
      </c>
      <c r="F19" s="15">
        <v>354127.82</v>
      </c>
      <c r="G19" s="15">
        <v>330536.89</v>
      </c>
      <c r="H19" s="15">
        <f t="shared" si="1"/>
        <v>655872.17999999993</v>
      </c>
    </row>
    <row r="20" spans="1:8" x14ac:dyDescent="0.2">
      <c r="A20" s="49">
        <v>2700</v>
      </c>
      <c r="B20" s="11" t="s">
        <v>81</v>
      </c>
      <c r="C20" s="15">
        <v>79114</v>
      </c>
      <c r="D20" s="15">
        <v>16000</v>
      </c>
      <c r="E20" s="15">
        <f t="shared" si="0"/>
        <v>95114</v>
      </c>
      <c r="F20" s="15">
        <v>54235.44</v>
      </c>
      <c r="G20" s="15">
        <v>54235.44</v>
      </c>
      <c r="H20" s="15">
        <f t="shared" si="1"/>
        <v>40878.559999999998</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159500</v>
      </c>
      <c r="D22" s="15">
        <v>33000</v>
      </c>
      <c r="E22" s="15">
        <f t="shared" si="0"/>
        <v>192500</v>
      </c>
      <c r="F22" s="15">
        <v>105023.94</v>
      </c>
      <c r="G22" s="15">
        <v>105023.94</v>
      </c>
      <c r="H22" s="15">
        <f t="shared" si="1"/>
        <v>87476.06</v>
      </c>
    </row>
    <row r="23" spans="1:8" x14ac:dyDescent="0.2">
      <c r="A23" s="48" t="s">
        <v>63</v>
      </c>
      <c r="B23" s="7"/>
      <c r="C23" s="15">
        <f>SUM(C24:C32)</f>
        <v>3560933.4699999997</v>
      </c>
      <c r="D23" s="15">
        <f>SUM(D24:D32)</f>
        <v>886170.26</v>
      </c>
      <c r="E23" s="15">
        <f t="shared" si="0"/>
        <v>4447103.7299999995</v>
      </c>
      <c r="F23" s="15">
        <f>SUM(F24:F32)</f>
        <v>1239903.4000000001</v>
      </c>
      <c r="G23" s="15">
        <f>SUM(G24:G32)</f>
        <v>1219399.75</v>
      </c>
      <c r="H23" s="15">
        <f t="shared" si="1"/>
        <v>3207200.3299999991</v>
      </c>
    </row>
    <row r="24" spans="1:8" x14ac:dyDescent="0.2">
      <c r="A24" s="49">
        <v>3100</v>
      </c>
      <c r="B24" s="11" t="s">
        <v>84</v>
      </c>
      <c r="C24" s="15">
        <v>457000</v>
      </c>
      <c r="D24" s="15">
        <v>294000</v>
      </c>
      <c r="E24" s="15">
        <f t="shared" si="0"/>
        <v>751000</v>
      </c>
      <c r="F24" s="15">
        <v>321546.32</v>
      </c>
      <c r="G24" s="15">
        <v>314483.67</v>
      </c>
      <c r="H24" s="15">
        <f t="shared" si="1"/>
        <v>429453.68</v>
      </c>
    </row>
    <row r="25" spans="1:8" x14ac:dyDescent="0.2">
      <c r="A25" s="49">
        <v>3200</v>
      </c>
      <c r="B25" s="11" t="s">
        <v>85</v>
      </c>
      <c r="C25" s="15">
        <v>185600</v>
      </c>
      <c r="D25" s="15">
        <v>0</v>
      </c>
      <c r="E25" s="15">
        <f t="shared" si="0"/>
        <v>185600</v>
      </c>
      <c r="F25" s="15">
        <v>69600</v>
      </c>
      <c r="G25" s="15">
        <v>69600</v>
      </c>
      <c r="H25" s="15">
        <f t="shared" si="1"/>
        <v>116000</v>
      </c>
    </row>
    <row r="26" spans="1:8" x14ac:dyDescent="0.2">
      <c r="A26" s="49">
        <v>3300</v>
      </c>
      <c r="B26" s="11" t="s">
        <v>86</v>
      </c>
      <c r="C26" s="15">
        <v>413000</v>
      </c>
      <c r="D26" s="15">
        <v>128000</v>
      </c>
      <c r="E26" s="15">
        <f t="shared" si="0"/>
        <v>541000</v>
      </c>
      <c r="F26" s="15">
        <v>192510.34</v>
      </c>
      <c r="G26" s="15">
        <v>180910.34</v>
      </c>
      <c r="H26" s="15">
        <f t="shared" si="1"/>
        <v>348489.66000000003</v>
      </c>
    </row>
    <row r="27" spans="1:8" x14ac:dyDescent="0.2">
      <c r="A27" s="49">
        <v>3400</v>
      </c>
      <c r="B27" s="11" t="s">
        <v>87</v>
      </c>
      <c r="C27" s="15">
        <v>297000</v>
      </c>
      <c r="D27" s="15">
        <v>2500</v>
      </c>
      <c r="E27" s="15">
        <f t="shared" si="0"/>
        <v>299500</v>
      </c>
      <c r="F27" s="15">
        <v>185123.87</v>
      </c>
      <c r="G27" s="15">
        <v>185123.87</v>
      </c>
      <c r="H27" s="15">
        <f t="shared" si="1"/>
        <v>114376.13</v>
      </c>
    </row>
    <row r="28" spans="1:8" x14ac:dyDescent="0.2">
      <c r="A28" s="49">
        <v>3500</v>
      </c>
      <c r="B28" s="11" t="s">
        <v>88</v>
      </c>
      <c r="C28" s="15">
        <v>870300</v>
      </c>
      <c r="D28" s="15">
        <v>369000</v>
      </c>
      <c r="E28" s="15">
        <f t="shared" si="0"/>
        <v>1239300</v>
      </c>
      <c r="F28" s="15">
        <v>144544.9</v>
      </c>
      <c r="G28" s="15">
        <v>144544.9</v>
      </c>
      <c r="H28" s="15">
        <f t="shared" si="1"/>
        <v>1094755.1000000001</v>
      </c>
    </row>
    <row r="29" spans="1:8" x14ac:dyDescent="0.2">
      <c r="A29" s="49">
        <v>3600</v>
      </c>
      <c r="B29" s="11" t="s">
        <v>89</v>
      </c>
      <c r="C29" s="15">
        <v>206100</v>
      </c>
      <c r="D29" s="15">
        <v>0</v>
      </c>
      <c r="E29" s="15">
        <f t="shared" si="0"/>
        <v>206100</v>
      </c>
      <c r="F29" s="15">
        <v>31482.400000000001</v>
      </c>
      <c r="G29" s="15">
        <v>31482.400000000001</v>
      </c>
      <c r="H29" s="15">
        <f t="shared" si="1"/>
        <v>174617.60000000001</v>
      </c>
    </row>
    <row r="30" spans="1:8" x14ac:dyDescent="0.2">
      <c r="A30" s="49">
        <v>3700</v>
      </c>
      <c r="B30" s="11" t="s">
        <v>90</v>
      </c>
      <c r="C30" s="15">
        <v>211001.01</v>
      </c>
      <c r="D30" s="15">
        <v>88400</v>
      </c>
      <c r="E30" s="15">
        <f t="shared" si="0"/>
        <v>299401.01</v>
      </c>
      <c r="F30" s="15">
        <v>46329.75</v>
      </c>
      <c r="G30" s="15">
        <v>46329.75</v>
      </c>
      <c r="H30" s="15">
        <f t="shared" si="1"/>
        <v>253071.26</v>
      </c>
    </row>
    <row r="31" spans="1:8" x14ac:dyDescent="0.2">
      <c r="A31" s="49">
        <v>3800</v>
      </c>
      <c r="B31" s="11" t="s">
        <v>91</v>
      </c>
      <c r="C31" s="15">
        <v>446500</v>
      </c>
      <c r="D31" s="15">
        <v>4270.26</v>
      </c>
      <c r="E31" s="15">
        <f t="shared" si="0"/>
        <v>450770.26</v>
      </c>
      <c r="F31" s="15">
        <v>68675.820000000007</v>
      </c>
      <c r="G31" s="15">
        <v>68675.820000000007</v>
      </c>
      <c r="H31" s="15">
        <f t="shared" si="1"/>
        <v>382094.44</v>
      </c>
    </row>
    <row r="32" spans="1:8" x14ac:dyDescent="0.2">
      <c r="A32" s="49">
        <v>3900</v>
      </c>
      <c r="B32" s="11" t="s">
        <v>19</v>
      </c>
      <c r="C32" s="15">
        <v>474432.46</v>
      </c>
      <c r="D32" s="15">
        <v>0</v>
      </c>
      <c r="E32" s="15">
        <f t="shared" si="0"/>
        <v>474432.46</v>
      </c>
      <c r="F32" s="15">
        <v>180090</v>
      </c>
      <c r="G32" s="15">
        <v>178249</v>
      </c>
      <c r="H32" s="15">
        <f t="shared" si="1"/>
        <v>294342.46000000002</v>
      </c>
    </row>
    <row r="33" spans="1:8" x14ac:dyDescent="0.2">
      <c r="A33" s="48" t="s">
        <v>64</v>
      </c>
      <c r="B33" s="7"/>
      <c r="C33" s="15">
        <f>SUM(C34:C42)</f>
        <v>3891875.49</v>
      </c>
      <c r="D33" s="15">
        <f>SUM(D34:D42)</f>
        <v>5382505.9000000004</v>
      </c>
      <c r="E33" s="15">
        <f t="shared" si="0"/>
        <v>9274381.3900000006</v>
      </c>
      <c r="F33" s="15">
        <f>SUM(F34:F42)</f>
        <v>2574973.2800000003</v>
      </c>
      <c r="G33" s="15">
        <f>SUM(G34:G42)</f>
        <v>2566460.2800000003</v>
      </c>
      <c r="H33" s="15">
        <f t="shared" si="1"/>
        <v>6699408.1100000003</v>
      </c>
    </row>
    <row r="34" spans="1:8" x14ac:dyDescent="0.2">
      <c r="A34" s="49">
        <v>4100</v>
      </c>
      <c r="B34" s="11" t="s">
        <v>92</v>
      </c>
      <c r="C34" s="15">
        <v>0</v>
      </c>
      <c r="D34" s="15">
        <v>0</v>
      </c>
      <c r="E34" s="15">
        <f t="shared" si="0"/>
        <v>0</v>
      </c>
      <c r="F34" s="15">
        <v>0</v>
      </c>
      <c r="G34" s="15">
        <v>0</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3757278.99</v>
      </c>
      <c r="D37" s="15">
        <v>5382505.9000000004</v>
      </c>
      <c r="E37" s="15">
        <f t="shared" si="0"/>
        <v>9139784.8900000006</v>
      </c>
      <c r="F37" s="15">
        <v>2512599.6800000002</v>
      </c>
      <c r="G37" s="15">
        <v>2504086.6800000002</v>
      </c>
      <c r="H37" s="15">
        <f t="shared" si="1"/>
        <v>6627185.2100000009</v>
      </c>
    </row>
    <row r="38" spans="1:8" x14ac:dyDescent="0.2">
      <c r="A38" s="49">
        <v>4500</v>
      </c>
      <c r="B38" s="11" t="s">
        <v>41</v>
      </c>
      <c r="C38" s="15">
        <v>134596.5</v>
      </c>
      <c r="D38" s="15">
        <v>0</v>
      </c>
      <c r="E38" s="15">
        <f t="shared" si="0"/>
        <v>134596.5</v>
      </c>
      <c r="F38" s="15">
        <v>62373.599999999999</v>
      </c>
      <c r="G38" s="15">
        <v>62373.599999999999</v>
      </c>
      <c r="H38" s="15">
        <f t="shared" si="1"/>
        <v>72222.899999999994</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731880</v>
      </c>
      <c r="D43" s="15">
        <f>SUM(D44:D52)</f>
        <v>332075.31</v>
      </c>
      <c r="E43" s="15">
        <f t="shared" si="0"/>
        <v>1063955.31</v>
      </c>
      <c r="F43" s="15">
        <f>SUM(F44:F52)</f>
        <v>8805.4</v>
      </c>
      <c r="G43" s="15">
        <f>SUM(G44:G52)</f>
        <v>8805.4</v>
      </c>
      <c r="H43" s="15">
        <f t="shared" si="1"/>
        <v>1055149.9100000001</v>
      </c>
    </row>
    <row r="44" spans="1:8" x14ac:dyDescent="0.2">
      <c r="A44" s="49">
        <v>5100</v>
      </c>
      <c r="B44" s="11" t="s">
        <v>99</v>
      </c>
      <c r="C44" s="15">
        <v>445928.2</v>
      </c>
      <c r="D44" s="15">
        <v>37532</v>
      </c>
      <c r="E44" s="15">
        <f t="shared" si="0"/>
        <v>483460.2</v>
      </c>
      <c r="F44" s="15">
        <v>3800</v>
      </c>
      <c r="G44" s="15">
        <v>3800</v>
      </c>
      <c r="H44" s="15">
        <f t="shared" si="1"/>
        <v>479660.2</v>
      </c>
    </row>
    <row r="45" spans="1:8" x14ac:dyDescent="0.2">
      <c r="A45" s="49">
        <v>5200</v>
      </c>
      <c r="B45" s="11" t="s">
        <v>100</v>
      </c>
      <c r="C45" s="15">
        <v>156799</v>
      </c>
      <c r="D45" s="15">
        <v>247845.68</v>
      </c>
      <c r="E45" s="15">
        <f t="shared" si="0"/>
        <v>404644.68</v>
      </c>
      <c r="F45" s="15">
        <v>0</v>
      </c>
      <c r="G45" s="15">
        <v>0</v>
      </c>
      <c r="H45" s="15">
        <f t="shared" si="1"/>
        <v>404644.68</v>
      </c>
    </row>
    <row r="46" spans="1:8" x14ac:dyDescent="0.2">
      <c r="A46" s="49">
        <v>5300</v>
      </c>
      <c r="B46" s="11" t="s">
        <v>101</v>
      </c>
      <c r="C46" s="15">
        <v>80000</v>
      </c>
      <c r="D46" s="15">
        <v>8071.2</v>
      </c>
      <c r="E46" s="15">
        <f t="shared" si="0"/>
        <v>88071.2</v>
      </c>
      <c r="F46" s="15">
        <v>5005.3999999999996</v>
      </c>
      <c r="G46" s="15">
        <v>5005.3999999999996</v>
      </c>
      <c r="H46" s="15">
        <f t="shared" si="1"/>
        <v>83065.8</v>
      </c>
    </row>
    <row r="47" spans="1:8" x14ac:dyDescent="0.2">
      <c r="A47" s="49">
        <v>5400</v>
      </c>
      <c r="B47" s="11" t="s">
        <v>102</v>
      </c>
      <c r="C47" s="15">
        <v>0</v>
      </c>
      <c r="D47" s="15">
        <v>0</v>
      </c>
      <c r="E47" s="15">
        <f t="shared" si="0"/>
        <v>0</v>
      </c>
      <c r="F47" s="15">
        <v>0</v>
      </c>
      <c r="G47" s="15">
        <v>0</v>
      </c>
      <c r="H47" s="15">
        <f t="shared" si="1"/>
        <v>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49152.800000000003</v>
      </c>
      <c r="D49" s="15">
        <v>38626.43</v>
      </c>
      <c r="E49" s="15">
        <f t="shared" si="0"/>
        <v>87779.23000000001</v>
      </c>
      <c r="F49" s="15">
        <v>0</v>
      </c>
      <c r="G49" s="15">
        <v>0</v>
      </c>
      <c r="H49" s="15">
        <f t="shared" si="1"/>
        <v>87779.23000000001</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3900000</v>
      </c>
      <c r="D53" s="15">
        <f>SUM(D54:D56)</f>
        <v>15744218.84</v>
      </c>
      <c r="E53" s="15">
        <f t="shared" si="0"/>
        <v>19644218.84</v>
      </c>
      <c r="F53" s="15">
        <f>SUM(F54:F56)</f>
        <v>9632211.7300000004</v>
      </c>
      <c r="G53" s="15">
        <f>SUM(G54:G56)</f>
        <v>9632211.7300000004</v>
      </c>
      <c r="H53" s="15">
        <f t="shared" si="1"/>
        <v>10012007.109999999</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3900000</v>
      </c>
      <c r="D55" s="15">
        <v>15744218.84</v>
      </c>
      <c r="E55" s="15">
        <f t="shared" si="0"/>
        <v>19644218.84</v>
      </c>
      <c r="F55" s="15">
        <v>9632211.7300000004</v>
      </c>
      <c r="G55" s="15">
        <v>9632211.7300000004</v>
      </c>
      <c r="H55" s="15">
        <f t="shared" si="1"/>
        <v>10012007.109999999</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0</v>
      </c>
      <c r="D57" s="15">
        <f>SUM(D58:D64)</f>
        <v>0</v>
      </c>
      <c r="E57" s="15">
        <f t="shared" si="0"/>
        <v>0</v>
      </c>
      <c r="F57" s="15">
        <f>SUM(F58:F64)</f>
        <v>0</v>
      </c>
      <c r="G57" s="15">
        <f>SUM(G58:G64)</f>
        <v>0</v>
      </c>
      <c r="H57" s="15">
        <f t="shared" si="1"/>
        <v>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0</v>
      </c>
      <c r="D64" s="15">
        <v>0</v>
      </c>
      <c r="E64" s="15">
        <f t="shared" si="0"/>
        <v>0</v>
      </c>
      <c r="F64" s="15">
        <v>0</v>
      </c>
      <c r="G64" s="15">
        <v>0</v>
      </c>
      <c r="H64" s="15">
        <f t="shared" si="1"/>
        <v>0</v>
      </c>
    </row>
    <row r="65" spans="1:8" x14ac:dyDescent="0.2">
      <c r="A65" s="48" t="s">
        <v>68</v>
      </c>
      <c r="B65" s="7"/>
      <c r="C65" s="15">
        <f>SUM(C66:C68)</f>
        <v>250000</v>
      </c>
      <c r="D65" s="15">
        <f>SUM(D66:D68)</f>
        <v>0</v>
      </c>
      <c r="E65" s="15">
        <f t="shared" si="0"/>
        <v>250000</v>
      </c>
      <c r="F65" s="15">
        <f>SUM(F66:F68)</f>
        <v>32000</v>
      </c>
      <c r="G65" s="15">
        <f>SUM(G66:G68)</f>
        <v>32000</v>
      </c>
      <c r="H65" s="15">
        <f t="shared" si="1"/>
        <v>218000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250000</v>
      </c>
      <c r="D68" s="15">
        <v>0</v>
      </c>
      <c r="E68" s="15">
        <f t="shared" si="0"/>
        <v>250000</v>
      </c>
      <c r="F68" s="15">
        <v>32000</v>
      </c>
      <c r="G68" s="15">
        <v>32000</v>
      </c>
      <c r="H68" s="15">
        <f t="shared" si="1"/>
        <v>218000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36430225.469999999</v>
      </c>
      <c r="D77" s="17">
        <f t="shared" si="4"/>
        <v>23991174.309999999</v>
      </c>
      <c r="E77" s="17">
        <f t="shared" si="4"/>
        <v>60421399.780000001</v>
      </c>
      <c r="F77" s="17">
        <f t="shared" si="4"/>
        <v>22472093.079999998</v>
      </c>
      <c r="G77" s="17">
        <f t="shared" si="4"/>
        <v>22405309.870000005</v>
      </c>
      <c r="H77" s="17">
        <f t="shared" si="4"/>
        <v>37949306.699999996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activeCell="G26" sqref="G26"/>
    </sheetView>
  </sheetViews>
  <sheetFormatPr baseColWidth="10" defaultColWidth="12" defaultRowHeight="10.9" x14ac:dyDescent="0.2"/>
  <cols>
    <col min="1" max="1" width="2.85546875" style="1" customWidth="1"/>
    <col min="2" max="2" width="47.7109375" style="1" customWidth="1"/>
    <col min="3" max="8" width="18.28515625" style="1" customWidth="1"/>
    <col min="9" max="16384" width="12" style="1"/>
  </cols>
  <sheetData>
    <row r="1" spans="1:8" ht="50.1" customHeight="1" x14ac:dyDescent="0.2">
      <c r="A1" s="52" t="s">
        <v>129</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31413748.969999999</v>
      </c>
      <c r="D6" s="50">
        <v>7914880.1600000001</v>
      </c>
      <c r="E6" s="50">
        <f>C6+D6</f>
        <v>39328629.129999995</v>
      </c>
      <c r="F6" s="50">
        <v>12736702.35</v>
      </c>
      <c r="G6" s="50">
        <v>12669919.140000001</v>
      </c>
      <c r="H6" s="50">
        <f>E6-F6</f>
        <v>26591926.779999994</v>
      </c>
    </row>
    <row r="7" spans="1:8" x14ac:dyDescent="0.2">
      <c r="A7" s="5"/>
      <c r="B7" s="18"/>
      <c r="C7" s="50"/>
      <c r="D7" s="50"/>
      <c r="E7" s="50"/>
      <c r="F7" s="50"/>
      <c r="G7" s="50"/>
      <c r="H7" s="50"/>
    </row>
    <row r="8" spans="1:8" x14ac:dyDescent="0.2">
      <c r="A8" s="5"/>
      <c r="B8" s="18" t="s">
        <v>1</v>
      </c>
      <c r="C8" s="50">
        <v>4881880</v>
      </c>
      <c r="D8" s="50">
        <v>16076294.15</v>
      </c>
      <c r="E8" s="50">
        <f>C8+D8</f>
        <v>20958174.149999999</v>
      </c>
      <c r="F8" s="50">
        <v>9673017.1300000008</v>
      </c>
      <c r="G8" s="50">
        <v>9673017.1300000008</v>
      </c>
      <c r="H8" s="50">
        <f>E8-F8</f>
        <v>11285157.019999998</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134596.5</v>
      </c>
      <c r="D12" s="50">
        <v>0</v>
      </c>
      <c r="E12" s="50">
        <f>C12+D12</f>
        <v>134596.5</v>
      </c>
      <c r="F12" s="50">
        <v>62373.599999999999</v>
      </c>
      <c r="G12" s="50">
        <v>62373.599999999999</v>
      </c>
      <c r="H12" s="50">
        <f>E12-F12</f>
        <v>72222.899999999994</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36430225.469999999</v>
      </c>
      <c r="D16" s="17">
        <f>SUM(D6+D8+D10+D12+D14)</f>
        <v>23991174.310000002</v>
      </c>
      <c r="E16" s="17">
        <f>SUM(E6+E8+E10+E12+E14)</f>
        <v>60421399.779999994</v>
      </c>
      <c r="F16" s="17">
        <f t="shared" ref="F16:H16" si="0">SUM(F6+F8+F10+F12+F14)</f>
        <v>22472093.080000002</v>
      </c>
      <c r="G16" s="17">
        <f t="shared" si="0"/>
        <v>22405309.870000005</v>
      </c>
      <c r="H16" s="17">
        <f t="shared" si="0"/>
        <v>37949306.699999988</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election activeCell="A18" sqref="A18:J18"/>
    </sheetView>
  </sheetViews>
  <sheetFormatPr baseColWidth="10" defaultColWidth="12" defaultRowHeight="10.9" x14ac:dyDescent="0.2"/>
  <cols>
    <col min="1" max="1" width="2.85546875" style="1" customWidth="1"/>
    <col min="2" max="2" width="60.85546875" style="1" customWidth="1"/>
    <col min="3" max="8" width="18.28515625" style="1" customWidth="1"/>
    <col min="9" max="16384" width="12" style="1"/>
  </cols>
  <sheetData>
    <row r="1" spans="1:8" ht="45" customHeight="1" x14ac:dyDescent="0.2">
      <c r="A1" s="52" t="s">
        <v>142</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130</v>
      </c>
      <c r="B7" s="22"/>
      <c r="C7" s="15">
        <v>9150527.7799999993</v>
      </c>
      <c r="D7" s="15">
        <v>1271500</v>
      </c>
      <c r="E7" s="15">
        <f>C7+D7</f>
        <v>10422027.779999999</v>
      </c>
      <c r="F7" s="15">
        <v>3441982.89</v>
      </c>
      <c r="G7" s="15">
        <v>3391745.95</v>
      </c>
      <c r="H7" s="15">
        <f>E7-F7</f>
        <v>6980044.8899999987</v>
      </c>
    </row>
    <row r="8" spans="1:8" x14ac:dyDescent="0.2">
      <c r="A8" s="4" t="s">
        <v>131</v>
      </c>
      <c r="B8" s="22"/>
      <c r="C8" s="15">
        <v>6491187.3899999997</v>
      </c>
      <c r="D8" s="15">
        <v>16036064.41</v>
      </c>
      <c r="E8" s="15">
        <f t="shared" ref="E8:E13" si="0">C8+D8</f>
        <v>22527251.800000001</v>
      </c>
      <c r="F8" s="15">
        <v>9719448.1400000006</v>
      </c>
      <c r="G8" s="15">
        <v>9719049.1400000006</v>
      </c>
      <c r="H8" s="15">
        <f t="shared" ref="H8:H13" si="1">E8-F8</f>
        <v>12807803.66</v>
      </c>
    </row>
    <row r="9" spans="1:8" x14ac:dyDescent="0.2">
      <c r="A9" s="4" t="s">
        <v>132</v>
      </c>
      <c r="B9" s="22"/>
      <c r="C9" s="15">
        <v>3066197.19</v>
      </c>
      <c r="D9" s="15">
        <v>110024.15</v>
      </c>
      <c r="E9" s="15">
        <f t="shared" si="0"/>
        <v>3176221.34</v>
      </c>
      <c r="F9" s="15">
        <v>1403550.18</v>
      </c>
      <c r="G9" s="15">
        <v>1403550.18</v>
      </c>
      <c r="H9" s="15">
        <f t="shared" si="1"/>
        <v>1772671.16</v>
      </c>
    </row>
    <row r="10" spans="1:8" x14ac:dyDescent="0.2">
      <c r="A10" s="4" t="s">
        <v>133</v>
      </c>
      <c r="B10" s="22"/>
      <c r="C10" s="15">
        <v>1990221.08</v>
      </c>
      <c r="D10" s="15">
        <v>267300</v>
      </c>
      <c r="E10" s="15">
        <f t="shared" si="0"/>
        <v>2257521.08</v>
      </c>
      <c r="F10" s="15">
        <v>527068</v>
      </c>
      <c r="G10" s="15">
        <v>527068</v>
      </c>
      <c r="H10" s="15">
        <f t="shared" si="1"/>
        <v>1730453.08</v>
      </c>
    </row>
    <row r="11" spans="1:8" x14ac:dyDescent="0.2">
      <c r="A11" s="4" t="s">
        <v>134</v>
      </c>
      <c r="B11" s="22"/>
      <c r="C11" s="15">
        <v>1284410.68</v>
      </c>
      <c r="D11" s="15">
        <v>633900</v>
      </c>
      <c r="E11" s="15">
        <f t="shared" si="0"/>
        <v>1918310.68</v>
      </c>
      <c r="F11" s="15">
        <v>442004.9</v>
      </c>
      <c r="G11" s="15">
        <v>439701.25</v>
      </c>
      <c r="H11" s="15">
        <f t="shared" si="1"/>
        <v>1476305.7799999998</v>
      </c>
    </row>
    <row r="12" spans="1:8" x14ac:dyDescent="0.2">
      <c r="A12" s="4" t="s">
        <v>135</v>
      </c>
      <c r="B12" s="22"/>
      <c r="C12" s="15">
        <v>2731164.1</v>
      </c>
      <c r="D12" s="15">
        <v>2132481.75</v>
      </c>
      <c r="E12" s="15">
        <f t="shared" si="0"/>
        <v>4863645.8499999996</v>
      </c>
      <c r="F12" s="15">
        <v>2263088.5099999998</v>
      </c>
      <c r="G12" s="15">
        <v>2254575.5099999998</v>
      </c>
      <c r="H12" s="15">
        <f t="shared" si="1"/>
        <v>2600557.34</v>
      </c>
    </row>
    <row r="13" spans="1:8" x14ac:dyDescent="0.2">
      <c r="A13" s="4" t="s">
        <v>136</v>
      </c>
      <c r="B13" s="22"/>
      <c r="C13" s="15">
        <v>6287857.1200000001</v>
      </c>
      <c r="D13" s="15">
        <v>0</v>
      </c>
      <c r="E13" s="15">
        <f t="shared" si="0"/>
        <v>6287857.1200000001</v>
      </c>
      <c r="F13" s="15">
        <v>2784611.74</v>
      </c>
      <c r="G13" s="15">
        <v>2780539.12</v>
      </c>
      <c r="H13" s="15">
        <f t="shared" si="1"/>
        <v>3503245.38</v>
      </c>
    </row>
    <row r="14" spans="1:8" x14ac:dyDescent="0.2">
      <c r="A14" s="4" t="s">
        <v>137</v>
      </c>
      <c r="B14" s="22"/>
      <c r="C14" s="15">
        <v>501208.81</v>
      </c>
      <c r="D14" s="15">
        <v>0</v>
      </c>
      <c r="E14" s="15">
        <f t="shared" ref="E14" si="2">C14+D14</f>
        <v>501208.81</v>
      </c>
      <c r="F14" s="15">
        <v>201887.4</v>
      </c>
      <c r="G14" s="15">
        <v>201887.4</v>
      </c>
      <c r="H14" s="15">
        <f t="shared" ref="H14" si="3">E14-F14</f>
        <v>299321.41000000003</v>
      </c>
    </row>
    <row r="15" spans="1:8" x14ac:dyDescent="0.2">
      <c r="A15" s="4" t="s">
        <v>138</v>
      </c>
      <c r="B15" s="22"/>
      <c r="C15" s="15">
        <v>177275.15</v>
      </c>
      <c r="D15" s="15">
        <v>0</v>
      </c>
      <c r="E15" s="15">
        <f t="shared" ref="E15" si="4">C15+D15</f>
        <v>177275.15</v>
      </c>
      <c r="F15" s="15">
        <v>73757</v>
      </c>
      <c r="G15" s="15">
        <v>73757</v>
      </c>
      <c r="H15" s="15">
        <f t="shared" ref="H15" si="5">E15-F15</f>
        <v>103518.15</v>
      </c>
    </row>
    <row r="16" spans="1:8" x14ac:dyDescent="0.2">
      <c r="A16" s="4" t="s">
        <v>139</v>
      </c>
      <c r="B16" s="22"/>
      <c r="C16" s="15">
        <v>2010835.66</v>
      </c>
      <c r="D16" s="15">
        <v>459904</v>
      </c>
      <c r="E16" s="15">
        <f t="shared" ref="E16" si="6">C16+D16</f>
        <v>2470739.66</v>
      </c>
      <c r="F16" s="15">
        <v>855614.52</v>
      </c>
      <c r="G16" s="15">
        <v>855614.52</v>
      </c>
      <c r="H16" s="15">
        <f t="shared" ref="H16" si="7">E16-F16</f>
        <v>1615125.1400000001</v>
      </c>
    </row>
    <row r="17" spans="1:8" x14ac:dyDescent="0.2">
      <c r="A17" s="4" t="s">
        <v>140</v>
      </c>
      <c r="B17" s="22"/>
      <c r="C17" s="15">
        <v>996480.94</v>
      </c>
      <c r="D17" s="15">
        <v>3080000</v>
      </c>
      <c r="E17" s="15">
        <f t="shared" ref="E17" si="8">C17+D17</f>
        <v>4076480.94</v>
      </c>
      <c r="F17" s="15">
        <v>246801.7</v>
      </c>
      <c r="G17" s="15">
        <v>246801.7</v>
      </c>
      <c r="H17" s="15">
        <f t="shared" ref="H17" si="9">E17-F17</f>
        <v>3829679.2399999998</v>
      </c>
    </row>
    <row r="18" spans="1:8" x14ac:dyDescent="0.2">
      <c r="A18" s="4" t="s">
        <v>141</v>
      </c>
      <c r="B18" s="22"/>
      <c r="C18" s="15">
        <v>1742859.57</v>
      </c>
      <c r="D18" s="15">
        <v>0</v>
      </c>
      <c r="E18" s="15">
        <f t="shared" ref="E18" si="10">C18+D18</f>
        <v>1742859.57</v>
      </c>
      <c r="F18" s="15">
        <v>512278.1</v>
      </c>
      <c r="G18" s="15">
        <v>511020.1</v>
      </c>
      <c r="H18" s="15">
        <f t="shared" ref="H18" si="11">E18-F18</f>
        <v>1230581.4700000002</v>
      </c>
    </row>
    <row r="19" spans="1:8" x14ac:dyDescent="0.2">
      <c r="A19" s="4"/>
      <c r="B19" s="22"/>
      <c r="C19" s="15"/>
      <c r="D19" s="15"/>
      <c r="E19" s="15"/>
      <c r="F19" s="15"/>
      <c r="G19" s="15"/>
      <c r="H19" s="15"/>
    </row>
    <row r="20" spans="1:8" x14ac:dyDescent="0.2">
      <c r="A20" s="4"/>
      <c r="B20" s="25"/>
      <c r="C20" s="16"/>
      <c r="D20" s="16"/>
      <c r="E20" s="16"/>
      <c r="F20" s="16"/>
      <c r="G20" s="16"/>
      <c r="H20" s="16"/>
    </row>
    <row r="21" spans="1:8" x14ac:dyDescent="0.2">
      <c r="A21" s="26"/>
      <c r="B21" s="47" t="s">
        <v>53</v>
      </c>
      <c r="C21" s="23">
        <f t="shared" ref="C21:H21" si="12">SUM(C7:C20)</f>
        <v>36430225.469999991</v>
      </c>
      <c r="D21" s="23">
        <f t="shared" si="12"/>
        <v>23991174.309999999</v>
      </c>
      <c r="E21" s="23">
        <f t="shared" si="12"/>
        <v>60421399.779999994</v>
      </c>
      <c r="F21" s="23">
        <f t="shared" si="12"/>
        <v>22472093.079999998</v>
      </c>
      <c r="G21" s="23">
        <f t="shared" si="12"/>
        <v>22405309.870000001</v>
      </c>
      <c r="H21" s="23">
        <f t="shared" si="12"/>
        <v>37949306.699999996</v>
      </c>
    </row>
    <row r="24" spans="1:8" ht="45" customHeight="1" x14ac:dyDescent="0.2">
      <c r="A24" s="52" t="s">
        <v>143</v>
      </c>
      <c r="B24" s="53"/>
      <c r="C24" s="53"/>
      <c r="D24" s="53"/>
      <c r="E24" s="53"/>
      <c r="F24" s="53"/>
      <c r="G24" s="53"/>
      <c r="H24" s="54"/>
    </row>
    <row r="26" spans="1:8" x14ac:dyDescent="0.2">
      <c r="A26" s="57" t="s">
        <v>54</v>
      </c>
      <c r="B26" s="58"/>
      <c r="C26" s="52" t="s">
        <v>60</v>
      </c>
      <c r="D26" s="53"/>
      <c r="E26" s="53"/>
      <c r="F26" s="53"/>
      <c r="G26" s="54"/>
      <c r="H26" s="55" t="s">
        <v>59</v>
      </c>
    </row>
    <row r="27" spans="1:8" ht="21.75" x14ac:dyDescent="0.2">
      <c r="A27" s="59"/>
      <c r="B27" s="60"/>
      <c r="C27" s="9" t="s">
        <v>55</v>
      </c>
      <c r="D27" s="9" t="s">
        <v>125</v>
      </c>
      <c r="E27" s="9" t="s">
        <v>56</v>
      </c>
      <c r="F27" s="9" t="s">
        <v>57</v>
      </c>
      <c r="G27" s="9" t="s">
        <v>58</v>
      </c>
      <c r="H27" s="56"/>
    </row>
    <row r="28" spans="1:8" x14ac:dyDescent="0.2">
      <c r="A28" s="61"/>
      <c r="B28" s="62"/>
      <c r="C28" s="10">
        <v>1</v>
      </c>
      <c r="D28" s="10">
        <v>2</v>
      </c>
      <c r="E28" s="10" t="s">
        <v>126</v>
      </c>
      <c r="F28" s="10">
        <v>4</v>
      </c>
      <c r="G28" s="10">
        <v>5</v>
      </c>
      <c r="H28" s="10" t="s">
        <v>127</v>
      </c>
    </row>
    <row r="29" spans="1:8" x14ac:dyDescent="0.2">
      <c r="A29" s="28"/>
      <c r="B29" s="29"/>
      <c r="C29" s="33"/>
      <c r="D29" s="33"/>
      <c r="E29" s="33"/>
      <c r="F29" s="33"/>
      <c r="G29" s="33"/>
      <c r="H29" s="33"/>
    </row>
    <row r="30" spans="1:8" x14ac:dyDescent="0.2">
      <c r="A30" s="4" t="s">
        <v>8</v>
      </c>
      <c r="B30" s="2"/>
      <c r="C30" s="34">
        <v>0</v>
      </c>
      <c r="D30" s="34">
        <v>0</v>
      </c>
      <c r="E30" s="34">
        <f>C30+D30</f>
        <v>0</v>
      </c>
      <c r="F30" s="34">
        <v>0</v>
      </c>
      <c r="G30" s="34">
        <v>0</v>
      </c>
      <c r="H30" s="34">
        <f>E30-F30</f>
        <v>0</v>
      </c>
    </row>
    <row r="31" spans="1:8" x14ac:dyDescent="0.2">
      <c r="A31" s="4" t="s">
        <v>9</v>
      </c>
      <c r="B31" s="2"/>
      <c r="C31" s="34">
        <v>0</v>
      </c>
      <c r="D31" s="34">
        <v>0</v>
      </c>
      <c r="E31" s="34">
        <f t="shared" ref="E31:E33" si="13">C31+D31</f>
        <v>0</v>
      </c>
      <c r="F31" s="34">
        <v>0</v>
      </c>
      <c r="G31" s="34">
        <v>0</v>
      </c>
      <c r="H31" s="34">
        <f t="shared" ref="H31:H33" si="14">E31-F31</f>
        <v>0</v>
      </c>
    </row>
    <row r="32" spans="1:8" x14ac:dyDescent="0.2">
      <c r="A32" s="4" t="s">
        <v>10</v>
      </c>
      <c r="B32" s="2"/>
      <c r="C32" s="34">
        <v>0</v>
      </c>
      <c r="D32" s="34">
        <v>0</v>
      </c>
      <c r="E32" s="34">
        <f t="shared" si="13"/>
        <v>0</v>
      </c>
      <c r="F32" s="34">
        <v>0</v>
      </c>
      <c r="G32" s="34">
        <v>0</v>
      </c>
      <c r="H32" s="34">
        <f t="shared" si="14"/>
        <v>0</v>
      </c>
    </row>
    <row r="33" spans="1:8" x14ac:dyDescent="0.2">
      <c r="A33" s="4" t="s">
        <v>11</v>
      </c>
      <c r="B33" s="2"/>
      <c r="C33" s="34">
        <v>0</v>
      </c>
      <c r="D33" s="34">
        <v>0</v>
      </c>
      <c r="E33" s="34">
        <f t="shared" si="13"/>
        <v>0</v>
      </c>
      <c r="F33" s="34">
        <v>0</v>
      </c>
      <c r="G33" s="34">
        <v>0</v>
      </c>
      <c r="H33" s="34">
        <f t="shared" si="14"/>
        <v>0</v>
      </c>
    </row>
    <row r="34" spans="1:8" x14ac:dyDescent="0.2">
      <c r="A34" s="4"/>
      <c r="B34" s="2"/>
      <c r="C34" s="35"/>
      <c r="D34" s="35"/>
      <c r="E34" s="35"/>
      <c r="F34" s="35"/>
      <c r="G34" s="35"/>
      <c r="H34" s="35"/>
    </row>
    <row r="35" spans="1:8" x14ac:dyDescent="0.2">
      <c r="A35" s="26"/>
      <c r="B35" s="47" t="s">
        <v>53</v>
      </c>
      <c r="C35" s="23">
        <f>SUM(C30:C34)</f>
        <v>0</v>
      </c>
      <c r="D35" s="23">
        <f>SUM(D30:D34)</f>
        <v>0</v>
      </c>
      <c r="E35" s="23">
        <f>SUM(E30:E33)</f>
        <v>0</v>
      </c>
      <c r="F35" s="23">
        <f>SUM(F30:F33)</f>
        <v>0</v>
      </c>
      <c r="G35" s="23">
        <f>SUM(G30:G33)</f>
        <v>0</v>
      </c>
      <c r="H35" s="23">
        <f>SUM(H30:H33)</f>
        <v>0</v>
      </c>
    </row>
    <row r="38" spans="1:8" ht="45" customHeight="1" x14ac:dyDescent="0.2">
      <c r="A38" s="52" t="s">
        <v>144</v>
      </c>
      <c r="B38" s="53"/>
      <c r="C38" s="53"/>
      <c r="D38" s="53"/>
      <c r="E38" s="53"/>
      <c r="F38" s="53"/>
      <c r="G38" s="53"/>
      <c r="H38" s="54"/>
    </row>
    <row r="39" spans="1:8" x14ac:dyDescent="0.2">
      <c r="A39" s="57" t="s">
        <v>54</v>
      </c>
      <c r="B39" s="58"/>
      <c r="C39" s="52" t="s">
        <v>60</v>
      </c>
      <c r="D39" s="53"/>
      <c r="E39" s="53"/>
      <c r="F39" s="53"/>
      <c r="G39" s="54"/>
      <c r="H39" s="55" t="s">
        <v>59</v>
      </c>
    </row>
    <row r="40" spans="1:8" ht="21.75" x14ac:dyDescent="0.2">
      <c r="A40" s="59"/>
      <c r="B40" s="60"/>
      <c r="C40" s="9" t="s">
        <v>55</v>
      </c>
      <c r="D40" s="9" t="s">
        <v>125</v>
      </c>
      <c r="E40" s="9" t="s">
        <v>56</v>
      </c>
      <c r="F40" s="9" t="s">
        <v>57</v>
      </c>
      <c r="G40" s="9" t="s">
        <v>58</v>
      </c>
      <c r="H40" s="56"/>
    </row>
    <row r="41" spans="1:8" x14ac:dyDescent="0.2">
      <c r="A41" s="61"/>
      <c r="B41" s="62"/>
      <c r="C41" s="10">
        <v>1</v>
      </c>
      <c r="D41" s="10">
        <v>2</v>
      </c>
      <c r="E41" s="10" t="s">
        <v>126</v>
      </c>
      <c r="F41" s="10">
        <v>4</v>
      </c>
      <c r="G41" s="10">
        <v>5</v>
      </c>
      <c r="H41" s="10" t="s">
        <v>127</v>
      </c>
    </row>
    <row r="42" spans="1:8" x14ac:dyDescent="0.2">
      <c r="A42" s="28"/>
      <c r="B42" s="29"/>
      <c r="C42" s="33"/>
      <c r="D42" s="33"/>
      <c r="E42" s="33"/>
      <c r="F42" s="33"/>
      <c r="G42" s="33"/>
      <c r="H42" s="33"/>
    </row>
    <row r="43" spans="1:8" ht="21.75" x14ac:dyDescent="0.2">
      <c r="A43" s="4"/>
      <c r="B43" s="31" t="s">
        <v>13</v>
      </c>
      <c r="C43" s="34">
        <v>0</v>
      </c>
      <c r="D43" s="34">
        <v>0</v>
      </c>
      <c r="E43" s="34">
        <f>C43+D43</f>
        <v>0</v>
      </c>
      <c r="F43" s="34">
        <v>0</v>
      </c>
      <c r="G43" s="34">
        <v>0</v>
      </c>
      <c r="H43" s="34">
        <f>E43-F43</f>
        <v>0</v>
      </c>
    </row>
    <row r="44" spans="1:8" x14ac:dyDescent="0.2">
      <c r="A44" s="4"/>
      <c r="B44" s="31"/>
      <c r="C44" s="34"/>
      <c r="D44" s="34"/>
      <c r="E44" s="34"/>
      <c r="F44" s="34"/>
      <c r="G44" s="34"/>
      <c r="H44" s="34"/>
    </row>
    <row r="45" spans="1:8" x14ac:dyDescent="0.2">
      <c r="A45" s="4"/>
      <c r="B45" s="31" t="s">
        <v>12</v>
      </c>
      <c r="C45" s="34">
        <v>0</v>
      </c>
      <c r="D45" s="34">
        <v>0</v>
      </c>
      <c r="E45" s="34">
        <f>C45+D45</f>
        <v>0</v>
      </c>
      <c r="F45" s="34">
        <v>0</v>
      </c>
      <c r="G45" s="34">
        <v>0</v>
      </c>
      <c r="H45" s="34">
        <f>E45-F45</f>
        <v>0</v>
      </c>
    </row>
    <row r="46" spans="1:8" x14ac:dyDescent="0.2">
      <c r="A46" s="4"/>
      <c r="B46" s="31"/>
      <c r="C46" s="34"/>
      <c r="D46" s="34"/>
      <c r="E46" s="34"/>
      <c r="F46" s="34"/>
      <c r="G46" s="34"/>
      <c r="H46" s="34"/>
    </row>
    <row r="47" spans="1:8" ht="21.75" x14ac:dyDescent="0.2">
      <c r="A47" s="4"/>
      <c r="B47" s="31" t="s">
        <v>14</v>
      </c>
      <c r="C47" s="34">
        <v>0</v>
      </c>
      <c r="D47" s="34">
        <v>0</v>
      </c>
      <c r="E47" s="34">
        <f>C47+D47</f>
        <v>0</v>
      </c>
      <c r="F47" s="34">
        <v>0</v>
      </c>
      <c r="G47" s="34">
        <v>0</v>
      </c>
      <c r="H47" s="34">
        <f>E47-F47</f>
        <v>0</v>
      </c>
    </row>
    <row r="48" spans="1:8" x14ac:dyDescent="0.2">
      <c r="A48" s="4"/>
      <c r="B48" s="31"/>
      <c r="C48" s="34"/>
      <c r="D48" s="34"/>
      <c r="E48" s="34"/>
      <c r="F48" s="34"/>
      <c r="G48" s="34"/>
      <c r="H48" s="34"/>
    </row>
    <row r="49" spans="1:8" ht="21.75" x14ac:dyDescent="0.2">
      <c r="A49" s="4"/>
      <c r="B49" s="31" t="s">
        <v>26</v>
      </c>
      <c r="C49" s="34">
        <v>0</v>
      </c>
      <c r="D49" s="34">
        <v>0</v>
      </c>
      <c r="E49" s="34">
        <f>C49+D49</f>
        <v>0</v>
      </c>
      <c r="F49" s="34">
        <v>0</v>
      </c>
      <c r="G49" s="34">
        <v>0</v>
      </c>
      <c r="H49" s="34">
        <f>E49-F49</f>
        <v>0</v>
      </c>
    </row>
    <row r="50" spans="1:8" x14ac:dyDescent="0.2">
      <c r="A50" s="4"/>
      <c r="B50" s="31"/>
      <c r="C50" s="34"/>
      <c r="D50" s="34"/>
      <c r="E50" s="34"/>
      <c r="F50" s="34"/>
      <c r="G50" s="34"/>
      <c r="H50" s="34"/>
    </row>
    <row r="51" spans="1:8" ht="21.75" x14ac:dyDescent="0.2">
      <c r="A51" s="4"/>
      <c r="B51" s="31" t="s">
        <v>27</v>
      </c>
      <c r="C51" s="34">
        <v>0</v>
      </c>
      <c r="D51" s="34">
        <v>0</v>
      </c>
      <c r="E51" s="34">
        <f>C51+D51</f>
        <v>0</v>
      </c>
      <c r="F51" s="34">
        <v>0</v>
      </c>
      <c r="G51" s="34">
        <v>0</v>
      </c>
      <c r="H51" s="34">
        <f>E51-F51</f>
        <v>0</v>
      </c>
    </row>
    <row r="52" spans="1:8" x14ac:dyDescent="0.2">
      <c r="A52" s="4"/>
      <c r="B52" s="31"/>
      <c r="C52" s="34"/>
      <c r="D52" s="34"/>
      <c r="E52" s="34"/>
      <c r="F52" s="34"/>
      <c r="G52" s="34"/>
      <c r="H52" s="34"/>
    </row>
    <row r="53" spans="1:8" ht="21.75" x14ac:dyDescent="0.2">
      <c r="A53" s="4"/>
      <c r="B53" s="31" t="s">
        <v>34</v>
      </c>
      <c r="C53" s="34">
        <v>0</v>
      </c>
      <c r="D53" s="34">
        <v>0</v>
      </c>
      <c r="E53" s="34">
        <f>C53+D53</f>
        <v>0</v>
      </c>
      <c r="F53" s="34">
        <v>0</v>
      </c>
      <c r="G53" s="34">
        <v>0</v>
      </c>
      <c r="H53" s="34">
        <f>E53-F53</f>
        <v>0</v>
      </c>
    </row>
    <row r="54" spans="1:8" x14ac:dyDescent="0.2">
      <c r="A54" s="4"/>
      <c r="B54" s="31"/>
      <c r="C54" s="34"/>
      <c r="D54" s="34"/>
      <c r="E54" s="34"/>
      <c r="F54" s="34"/>
      <c r="G54" s="34"/>
      <c r="H54" s="34"/>
    </row>
    <row r="55" spans="1:8" x14ac:dyDescent="0.2">
      <c r="A55" s="4"/>
      <c r="B55" s="31" t="s">
        <v>15</v>
      </c>
      <c r="C55" s="34">
        <v>0</v>
      </c>
      <c r="D55" s="34">
        <v>0</v>
      </c>
      <c r="E55" s="34">
        <f>C55+D55</f>
        <v>0</v>
      </c>
      <c r="F55" s="34">
        <v>0</v>
      </c>
      <c r="G55" s="34">
        <v>0</v>
      </c>
      <c r="H55" s="34">
        <f>E55-F55</f>
        <v>0</v>
      </c>
    </row>
    <row r="56" spans="1:8" x14ac:dyDescent="0.2">
      <c r="A56" s="30"/>
      <c r="B56" s="32"/>
      <c r="C56" s="35"/>
      <c r="D56" s="35"/>
      <c r="E56" s="35"/>
      <c r="F56" s="35"/>
      <c r="G56" s="35"/>
      <c r="H56" s="35"/>
    </row>
    <row r="57" spans="1:8" x14ac:dyDescent="0.2">
      <c r="A57" s="26"/>
      <c r="B57" s="47" t="s">
        <v>53</v>
      </c>
      <c r="C57" s="23">
        <f t="shared" ref="C57:H57" si="15">SUM(C43:C55)</f>
        <v>0</v>
      </c>
      <c r="D57" s="23">
        <f t="shared" si="15"/>
        <v>0</v>
      </c>
      <c r="E57" s="23">
        <f t="shared" si="15"/>
        <v>0</v>
      </c>
      <c r="F57" s="23">
        <f t="shared" si="15"/>
        <v>0</v>
      </c>
      <c r="G57" s="23">
        <f t="shared" si="15"/>
        <v>0</v>
      </c>
      <c r="H57" s="23">
        <f t="shared" si="15"/>
        <v>0</v>
      </c>
    </row>
  </sheetData>
  <sheetProtection formatCells="0" formatColumns="0" formatRows="0" insertRows="0" deleteRows="0" autoFilter="0"/>
  <mergeCells count="12">
    <mergeCell ref="A1:H1"/>
    <mergeCell ref="A3:B5"/>
    <mergeCell ref="A24:H24"/>
    <mergeCell ref="A26:B28"/>
    <mergeCell ref="C3:G3"/>
    <mergeCell ref="H3:H4"/>
    <mergeCell ref="A38:H38"/>
    <mergeCell ref="A39:B41"/>
    <mergeCell ref="C39:G39"/>
    <mergeCell ref="H39:H40"/>
    <mergeCell ref="C26:G26"/>
    <mergeCell ref="H26:H27"/>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workbookViewId="0">
      <selection sqref="A1:H1"/>
    </sheetView>
  </sheetViews>
  <sheetFormatPr baseColWidth="10" defaultColWidth="12" defaultRowHeight="10.9" x14ac:dyDescent="0.2"/>
  <cols>
    <col min="1" max="1" width="4.85546875" style="3" customWidth="1"/>
    <col min="2" max="2" width="65.85546875" style="3" customWidth="1"/>
    <col min="3" max="8" width="18.28515625" style="3" customWidth="1"/>
    <col min="9" max="16384" width="12" style="3"/>
  </cols>
  <sheetData>
    <row r="1" spans="1:8" ht="50.1" customHeight="1" x14ac:dyDescent="0.2">
      <c r="A1" s="52" t="s">
        <v>145</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15615660.050000001</v>
      </c>
      <c r="D6" s="15">
        <f t="shared" si="0"/>
        <v>1271500</v>
      </c>
      <c r="E6" s="15">
        <f t="shared" si="0"/>
        <v>16887160.050000001</v>
      </c>
      <c r="F6" s="15">
        <f t="shared" si="0"/>
        <v>6300351.6300000008</v>
      </c>
      <c r="G6" s="15">
        <f t="shared" si="0"/>
        <v>6246042.0700000003</v>
      </c>
      <c r="H6" s="15">
        <f t="shared" si="0"/>
        <v>10586808.419999998</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177275.15</v>
      </c>
      <c r="D9" s="15">
        <v>0</v>
      </c>
      <c r="E9" s="15">
        <f t="shared" si="1"/>
        <v>177275.15</v>
      </c>
      <c r="F9" s="15">
        <v>73757</v>
      </c>
      <c r="G9" s="15">
        <v>73757</v>
      </c>
      <c r="H9" s="15">
        <f t="shared" si="2"/>
        <v>103518.15</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9150527.7799999993</v>
      </c>
      <c r="D11" s="15">
        <v>1271500</v>
      </c>
      <c r="E11" s="15">
        <f t="shared" si="1"/>
        <v>10422027.779999999</v>
      </c>
      <c r="F11" s="15">
        <v>3441982.89</v>
      </c>
      <c r="G11" s="15">
        <v>3391745.95</v>
      </c>
      <c r="H11" s="15">
        <f t="shared" si="2"/>
        <v>6980044.8899999987</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6287857.1200000001</v>
      </c>
      <c r="D14" s="15">
        <v>0</v>
      </c>
      <c r="E14" s="15">
        <f t="shared" si="1"/>
        <v>6287857.1200000001</v>
      </c>
      <c r="F14" s="15">
        <v>2784611.74</v>
      </c>
      <c r="G14" s="15">
        <v>2780539.12</v>
      </c>
      <c r="H14" s="15">
        <f t="shared" si="2"/>
        <v>3503245.38</v>
      </c>
    </row>
    <row r="15" spans="1:8" x14ac:dyDescent="0.2">
      <c r="A15" s="40"/>
      <c r="B15" s="42"/>
      <c r="C15" s="15"/>
      <c r="D15" s="15"/>
      <c r="E15" s="15"/>
      <c r="F15" s="15"/>
      <c r="G15" s="15"/>
      <c r="H15" s="15"/>
    </row>
    <row r="16" spans="1:8" x14ac:dyDescent="0.2">
      <c r="A16" s="41" t="s">
        <v>20</v>
      </c>
      <c r="B16" s="43"/>
      <c r="C16" s="15">
        <f t="shared" ref="C16:H16" si="3">SUM(C17:C23)</f>
        <v>20814565.420000002</v>
      </c>
      <c r="D16" s="15">
        <f t="shared" si="3"/>
        <v>22719674.309999999</v>
      </c>
      <c r="E16" s="15">
        <f t="shared" si="3"/>
        <v>43534239.730000004</v>
      </c>
      <c r="F16" s="15">
        <f t="shared" si="3"/>
        <v>16171741.450000001</v>
      </c>
      <c r="G16" s="15">
        <f t="shared" si="3"/>
        <v>16159267.800000001</v>
      </c>
      <c r="H16" s="15">
        <f t="shared" si="3"/>
        <v>27362498.280000001</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0</v>
      </c>
      <c r="D18" s="15">
        <v>0</v>
      </c>
      <c r="E18" s="15">
        <f t="shared" ref="E18:E23" si="5">C18+D18</f>
        <v>0</v>
      </c>
      <c r="F18" s="15">
        <v>0</v>
      </c>
      <c r="G18" s="15">
        <v>0</v>
      </c>
      <c r="H18" s="15">
        <f t="shared" si="4"/>
        <v>0</v>
      </c>
    </row>
    <row r="19" spans="1:8" x14ac:dyDescent="0.2">
      <c r="A19" s="38"/>
      <c r="B19" s="42" t="s">
        <v>21</v>
      </c>
      <c r="C19" s="15">
        <v>1990221.08</v>
      </c>
      <c r="D19" s="15">
        <v>267300</v>
      </c>
      <c r="E19" s="15">
        <f t="shared" si="5"/>
        <v>2257521.08</v>
      </c>
      <c r="F19" s="15">
        <v>527068</v>
      </c>
      <c r="G19" s="15">
        <v>527068</v>
      </c>
      <c r="H19" s="15">
        <f t="shared" si="4"/>
        <v>1730453.08</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501208.81</v>
      </c>
      <c r="D21" s="15">
        <v>0</v>
      </c>
      <c r="E21" s="15">
        <f t="shared" si="5"/>
        <v>501208.81</v>
      </c>
      <c r="F21" s="15">
        <v>201887.4</v>
      </c>
      <c r="G21" s="15">
        <v>201887.4</v>
      </c>
      <c r="H21" s="15">
        <f t="shared" si="4"/>
        <v>299321.41000000003</v>
      </c>
    </row>
    <row r="22" spans="1:8" x14ac:dyDescent="0.2">
      <c r="A22" s="38"/>
      <c r="B22" s="42" t="s">
        <v>48</v>
      </c>
      <c r="C22" s="15">
        <v>18323135.530000001</v>
      </c>
      <c r="D22" s="15">
        <v>22452374.309999999</v>
      </c>
      <c r="E22" s="15">
        <f t="shared" si="5"/>
        <v>40775509.840000004</v>
      </c>
      <c r="F22" s="15">
        <v>15442786.050000001</v>
      </c>
      <c r="G22" s="15">
        <v>15430312.4</v>
      </c>
      <c r="H22" s="15">
        <f t="shared" si="4"/>
        <v>25332723.790000003</v>
      </c>
    </row>
    <row r="23" spans="1:8" x14ac:dyDescent="0.2">
      <c r="A23" s="38"/>
      <c r="B23" s="42" t="s">
        <v>4</v>
      </c>
      <c r="C23" s="15">
        <v>0</v>
      </c>
      <c r="D23" s="15">
        <v>0</v>
      </c>
      <c r="E23" s="15">
        <f t="shared" si="5"/>
        <v>0</v>
      </c>
      <c r="F23" s="15">
        <v>0</v>
      </c>
      <c r="G23" s="15">
        <v>0</v>
      </c>
      <c r="H23" s="15">
        <f t="shared" si="4"/>
        <v>0</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1.7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36430225.469999999</v>
      </c>
      <c r="D42" s="23">
        <f t="shared" si="12"/>
        <v>23991174.309999999</v>
      </c>
      <c r="E42" s="23">
        <f t="shared" si="12"/>
        <v>60421399.780000001</v>
      </c>
      <c r="F42" s="23">
        <f t="shared" si="12"/>
        <v>22472093.080000002</v>
      </c>
      <c r="G42" s="23">
        <f t="shared" si="12"/>
        <v>22405309.870000001</v>
      </c>
      <c r="H42" s="23">
        <f t="shared" si="12"/>
        <v>37949306.700000003</v>
      </c>
    </row>
    <row r="43" spans="1:8" x14ac:dyDescent="0.2">
      <c r="A43" s="37"/>
      <c r="B43" s="37"/>
      <c r="C43" s="37"/>
      <c r="D43" s="37"/>
      <c r="E43" s="37"/>
      <c r="F43" s="37"/>
      <c r="G43" s="37"/>
      <c r="H43" s="37"/>
    </row>
    <row r="44" spans="1:8" x14ac:dyDescent="0.2">
      <c r="A44" s="37"/>
      <c r="B44" s="37"/>
      <c r="C44" s="37"/>
      <c r="D44" s="37"/>
      <c r="E44" s="37"/>
      <c r="F44" s="37"/>
      <c r="G44" s="37"/>
      <c r="H44" s="37"/>
    </row>
    <row r="45" spans="1:8" x14ac:dyDescent="0.2">
      <c r="A45" s="37"/>
      <c r="B45" s="37"/>
      <c r="C45" s="37"/>
      <c r="D45" s="37"/>
      <c r="E45" s="37"/>
      <c r="F45" s="37"/>
      <c r="G45" s="37"/>
      <c r="H45" s="3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2018-03-08T21:21:25Z</cp:lastPrinted>
  <dcterms:created xsi:type="dcterms:W3CDTF">2014-02-10T03:37:14Z</dcterms:created>
  <dcterms:modified xsi:type="dcterms:W3CDTF">2020-07-27T19:44:57Z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