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9\Informacion Financiera 2019\01 TRIMESTRE\DIGITAL\"/>
    </mc:Choice>
  </mc:AlternateContent>
  <bookViews>
    <workbookView xWindow="0" yWindow="0" windowWidth="15365" windowHeight="8341"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E19" i="4" l="1"/>
  <c r="H19" i="4" s="1"/>
  <c r="E18" i="4"/>
  <c r="H18" i="4" s="1"/>
  <c r="E17" i="4"/>
  <c r="H17" i="4" s="1"/>
  <c r="E16" i="4"/>
  <c r="H16" i="4" s="1"/>
  <c r="E15" i="4"/>
  <c r="H15" i="4" s="1"/>
  <c r="E14" i="4"/>
  <c r="H14" i="4" s="1"/>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3" i="5"/>
  <c r="H21" i="5"/>
  <c r="H20" i="5"/>
  <c r="H18" i="5"/>
  <c r="H17" i="5"/>
  <c r="H13" i="5"/>
  <c r="H12" i="5"/>
  <c r="H11" i="5"/>
  <c r="H10" i="5"/>
  <c r="H8" i="5"/>
  <c r="H7" i="5"/>
  <c r="E40" i="5"/>
  <c r="E39" i="5"/>
  <c r="E38" i="5"/>
  <c r="E36" i="5" s="1"/>
  <c r="E37" i="5"/>
  <c r="E34" i="5"/>
  <c r="E33" i="5"/>
  <c r="E32" i="5"/>
  <c r="E31" i="5"/>
  <c r="E30" i="5"/>
  <c r="E29" i="5"/>
  <c r="E28" i="5"/>
  <c r="E27" i="5"/>
  <c r="E26" i="5"/>
  <c r="E23" i="5"/>
  <c r="E22" i="5"/>
  <c r="H22" i="5" s="1"/>
  <c r="E21" i="5"/>
  <c r="E20" i="5"/>
  <c r="E19" i="5"/>
  <c r="H19" i="5" s="1"/>
  <c r="E18" i="5"/>
  <c r="E17" i="5"/>
  <c r="E14" i="5"/>
  <c r="H14" i="5" s="1"/>
  <c r="E13" i="5"/>
  <c r="E12" i="5"/>
  <c r="E11" i="5"/>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E8" i="6"/>
  <c r="H8" i="6" s="1"/>
  <c r="E9" i="6"/>
  <c r="E10" i="6"/>
  <c r="H10" i="6" s="1"/>
  <c r="E11" i="6"/>
  <c r="E12" i="6"/>
  <c r="H76" i="6"/>
  <c r="H75" i="6"/>
  <c r="H74" i="6"/>
  <c r="H73" i="6"/>
  <c r="H72" i="6"/>
  <c r="H71" i="6"/>
  <c r="H70" i="6"/>
  <c r="H69" i="6"/>
  <c r="H67" i="6"/>
  <c r="H66" i="6"/>
  <c r="H64" i="6"/>
  <c r="H63" i="6"/>
  <c r="H62" i="6"/>
  <c r="H61" i="6"/>
  <c r="H60" i="6"/>
  <c r="H59" i="6"/>
  <c r="H58" i="6"/>
  <c r="H57" i="6"/>
  <c r="H56" i="6"/>
  <c r="H54" i="6"/>
  <c r="H52" i="6"/>
  <c r="H51" i="6"/>
  <c r="H50" i="6"/>
  <c r="H48" i="6"/>
  <c r="H42" i="6"/>
  <c r="H41" i="6"/>
  <c r="H40" i="6"/>
  <c r="H39" i="6"/>
  <c r="H38" i="6"/>
  <c r="H36" i="6"/>
  <c r="H35" i="6"/>
  <c r="H34" i="6"/>
  <c r="H28" i="6"/>
  <c r="H21" i="6"/>
  <c r="H16" i="6"/>
  <c r="H12" i="6"/>
  <c r="H11" i="6"/>
  <c r="H9" i="6"/>
  <c r="H7" i="6"/>
  <c r="E76" i="6"/>
  <c r="E75" i="6"/>
  <c r="E74" i="6"/>
  <c r="E73" i="6"/>
  <c r="E72" i="6"/>
  <c r="E71" i="6"/>
  <c r="E70" i="6"/>
  <c r="E69" i="6"/>
  <c r="E68" i="6"/>
  <c r="H68" i="6" s="1"/>
  <c r="E67" i="6"/>
  <c r="E66" i="6"/>
  <c r="E64" i="6"/>
  <c r="E63" i="6"/>
  <c r="E62" i="6"/>
  <c r="E61" i="6"/>
  <c r="E60" i="6"/>
  <c r="E59" i="6"/>
  <c r="E58" i="6"/>
  <c r="E57" i="6"/>
  <c r="E56" i="6"/>
  <c r="E55" i="6"/>
  <c r="H55" i="6" s="1"/>
  <c r="E54" i="6"/>
  <c r="E52" i="6"/>
  <c r="E51" i="6"/>
  <c r="E50" i="6"/>
  <c r="E49" i="6"/>
  <c r="H49" i="6" s="1"/>
  <c r="E48" i="6"/>
  <c r="E47" i="6"/>
  <c r="H47" i="6" s="1"/>
  <c r="E46" i="6"/>
  <c r="H46" i="6" s="1"/>
  <c r="E45" i="6"/>
  <c r="H45" i="6" s="1"/>
  <c r="E44" i="6"/>
  <c r="H44" i="6" s="1"/>
  <c r="E42" i="6"/>
  <c r="E41" i="6"/>
  <c r="E40" i="6"/>
  <c r="E39" i="6"/>
  <c r="E38" i="6"/>
  <c r="E37" i="6"/>
  <c r="H37" i="6" s="1"/>
  <c r="E36" i="6"/>
  <c r="E35" i="6"/>
  <c r="E34" i="6"/>
  <c r="E32" i="6"/>
  <c r="H32" i="6" s="1"/>
  <c r="E31" i="6"/>
  <c r="H31" i="6" s="1"/>
  <c r="E30" i="6"/>
  <c r="H30" i="6" s="1"/>
  <c r="E29" i="6"/>
  <c r="H29" i="6" s="1"/>
  <c r="E28" i="6"/>
  <c r="E27" i="6"/>
  <c r="H27" i="6" s="1"/>
  <c r="E26" i="6"/>
  <c r="H26" i="6" s="1"/>
  <c r="E25" i="6"/>
  <c r="H25" i="6" s="1"/>
  <c r="E24" i="6"/>
  <c r="H24" i="6" s="1"/>
  <c r="E22" i="6"/>
  <c r="H22" i="6" s="1"/>
  <c r="E21" i="6"/>
  <c r="E20" i="6"/>
  <c r="H20" i="6" s="1"/>
  <c r="E19" i="6"/>
  <c r="H19" i="6" s="1"/>
  <c r="E18" i="6"/>
  <c r="H18" i="6" s="1"/>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C42" i="5" l="1"/>
  <c r="G42" i="5"/>
  <c r="D42" i="5"/>
  <c r="H16" i="5"/>
  <c r="F42" i="5"/>
  <c r="H6" i="5"/>
  <c r="E6" i="5"/>
  <c r="E16" i="8"/>
  <c r="H6" i="8"/>
  <c r="E65" i="6"/>
  <c r="H65" i="6" s="1"/>
  <c r="E53" i="6"/>
  <c r="H53" i="6" s="1"/>
  <c r="E43" i="6"/>
  <c r="H43" i="6" s="1"/>
  <c r="E33" i="6"/>
  <c r="H33" i="6" s="1"/>
  <c r="E23" i="6"/>
  <c r="H23" i="6" s="1"/>
  <c r="G77" i="6"/>
  <c r="F77" i="6"/>
  <c r="D77" i="6"/>
  <c r="E13" i="6"/>
  <c r="H13" i="6" s="1"/>
  <c r="C77" i="6"/>
  <c r="E5" i="6"/>
  <c r="E25" i="5"/>
  <c r="E16" i="5"/>
  <c r="H16" i="8"/>
  <c r="E42" i="5" l="1"/>
  <c r="H42" i="5"/>
  <c r="E77" i="6"/>
  <c r="H5" i="6"/>
  <c r="H77" i="6" s="1"/>
</calcChain>
</file>

<file path=xl/sharedStrings.xml><?xml version="1.0" encoding="utf-8"?>
<sst xmlns="http://schemas.openxmlformats.org/spreadsheetml/2006/main" count="206" uniqueCount="148">
  <si>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</si>
  <si>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</si>
  <si>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</si>
  <si>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</si>
  <si>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</si>
  <si>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</si>
  <si>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</si>
  <si>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</si>
  <si>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</si>
  <si>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</si>
  <si>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</si>
  <si>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</si>
  <si>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</si>
  <si>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</si>
  <si>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</si>
  <si>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</si>
  <si>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</si>
  <si>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</si>
  <si>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</si>
  <si>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</si>
  <si>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</si>
  <si>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</si>
  <si>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</si>
  <si>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</si>
  <si>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</si>
  <si>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</si>
  <si>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</si>
  <si>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</si>
  <si>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</si>
  <si>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</si>
  <si>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</si>
  <si>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</si>
  <si>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</si>
  <si>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</si>
  <si>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</si>
  <si>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</si>
  <si>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</si>
  <si>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</si>
  <si>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</si>
  <si>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</si>
  <si>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</si>
  <si>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</si>
  <si>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</si>
  <si>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</si>
  <si>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</si>
  <si>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</si>
  <si>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</si>
  <si>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</si>
  <si>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</si>
  <si>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</si>
  <si>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</si>
  <si>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</si>
  <si>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</si>
  <si>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</si>
  <si>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</si>
  <si>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</si>
  <si>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</si>
  <si>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</si>
  <si>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</si>
  <si>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</si>
  <si>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</si>
  <si>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</si>
  <si>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</si>
  <si>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</si>
  <si>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</si>
  <si>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</si>
  <si>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</si>
  <si>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</si>
  <si>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</si>
  <si>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</si>
  <si>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</si>
  <si>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</si>
  <si>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</si>
  <si>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</si>
  <si>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</si>
  <si>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</si>
  <si>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</si>
  <si>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</si>
  <si>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</si>
  <si>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</si>
  <si>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</si>
  <si>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</si>
  <si>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</si>
  <si>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</si>
  <si>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</si>
  <si>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</si>
  <si>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</si>
  <si>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</si>
  <si>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</si>
  <si>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</si>
  <si>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</si>
  <si>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</si>
  <si>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</si>
  <si>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</si>
  <si>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</si>
  <si>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</si>
  <si>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</si>
  <si>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</si>
  <si>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</si>
  <si>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</si>
  <si>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</si>
  <si>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</si>
  <si>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</si>
  <si>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</si>
  <si>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</si>
  <si>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</si>
  <si>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</si>
  <si>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</si>
  <si>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</si>
  <si>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</si>
  <si>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</si>
  <si>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</si>
  <si>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</si>
  <si>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</si>
  <si>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</si>
  <si>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</si>
  <si>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</si>
  <si>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</si>
  <si>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</si>
  <si>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</si>
  <si>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</si>
  <si>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</si>
  <si>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</si>
  <si>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</si>
  <si>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</si>
  <si>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</si>
  <si>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</si>
  <si>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</si>
  <si>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 (Capítulo y Concepto)
Del 1 de Enero al AL 31 DE MARZO DEL 2019</t>
  </si>
  <si>
    <t>SISTEMA PARA EL DESARROLLO INTEGRAL DE LA FAMILIA DEL MUNICIPIO DE SAN MIGUEL DE ALLENDE, GTO.
ESTADO ANALÍTICO DEL EJERCICIO DEL PRESUPUESTO DE EGRESOS
Clasificación Económica (por Tipo de Gasto)
Del 1 de Enero al AL 31 DE MARZO DEL 2019</t>
  </si>
  <si>
    <t>ADMINISTRACION</t>
  </si>
  <si>
    <t>CADI ESTANCIA INFANTIL</t>
  </si>
  <si>
    <t>CEMAIV</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</si>
  <si>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</si>
  <si>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</si>
  <si>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</si>
  <si>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</si>
  <si>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</si>
  <si>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</si>
  <si>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</si>
  <si>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</si>
  <si>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</si>
  <si>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</si>
  <si>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Administrativa
Del 1 de Enero al AL 31 DE MARZO DEL 2019</t>
  </si>
  <si>
    <t>Gobierno (Federal/Estatal/Municipal) de SISTEMA PARA EL DESARROLLO INTEGRAL DE LA FAMILIA DEL MUNICIPIO DE SAN MIGUEL DE ALLENDE, GTO.
Estado Analítico del Ejercicio del Presupuesto de Egresos
Clasificación Administrativa
Del 1 de Enero al AL 31 DE MARZO DEL 2019</t>
  </si>
  <si>
    <t>Sector Paraestatal del Gobierno (Federal/Estatal/Municipal) de SISTEMA PARA EL DESARROLLO INTEGRAL DE LA FAMILIA DEL MUNICIPIO DE SAN MIGUEL DE ALLENDE, GTO.
Estado Analítico del Ejercicio del Presupuesto de Egresos
Clasificación Administrativa
Del 1 de Enero al AL 31 DE MARZO DEL 2019</t>
  </si>
  <si>
    <t>SISTEMA PARA EL DESARROLLO INTEGRAL DE LA FAMILIA DEL MUNICIPIO DE SAN MIGUEL DE ALLENDE, GTO.
ESTADO ANALÍTICO DEL EJERCICIO DEL PRESUPUESTO DE EGRESOS
Clasificación Funcional (Finalidad y Función)
Del 1 de Enero al AL 31 DE MARZO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</si>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</sst>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C13" sqref="C13"/>
    </sheetView>
  </sheetViews>
  <sheetFormatPr baseColWidth="10" defaultColWidth="12" defaultRowHeight="10.9" x14ac:dyDescent="0.2"/>
  <cols>
    <col min="1" max="1" width="5.85546875" style="1" customWidth="1"/>
    <col min="2" max="2" width="62.85546875" style="1" customWidth="1"/>
    <col min="3" max="3" width="18.28515625" style="1" customWidth="1"/>
    <col min="4" max="4" width="19.85546875" style="1" customWidth="1"/>
    <col min="5" max="8" width="18.285156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19992071.75</v>
      </c>
      <c r="D5" s="14">
        <f>SUM(D6:D12)</f>
        <v>0</v>
      </c>
      <c r="E5" s="14">
        <f>C5+D5</f>
        <v>19992071.75</v>
      </c>
      <c r="F5" s="14">
        <f>SUM(F6:F12)</f>
        <v>3799882.8200000003</v>
      </c>
      <c r="G5" s="14">
        <f>SUM(G6:G12)</f>
        <v>3799882.8200000003</v>
      </c>
      <c r="H5" s="14">
        <f>E5-F5</f>
        <v>16192188.93</v>
      </c>
    </row>
    <row r="6" spans="1:8" x14ac:dyDescent="0.2">
      <c r="A6" s="49">
        <v>1100</v>
      </c>
      <c r="B6" s="11" t="s">
        <v>70</v>
      </c>
      <c r="C6" s="15">
        <v>13107617.279999999</v>
      </c>
      <c r="D6" s="15">
        <v>0</v>
      </c>
      <c r="E6" s="15">
        <f t="shared" ref="E6:E69" si="0">C6+D6</f>
        <v>13107617.279999999</v>
      </c>
      <c r="F6" s="15">
        <v>2780285.85</v>
      </c>
      <c r="G6" s="15">
        <v>2780285.85</v>
      </c>
      <c r="H6" s="15">
        <f t="shared" ref="H6:H69" si="1">E6-F6</f>
        <v>10327331.43</v>
      </c>
    </row>
    <row r="7" spans="1:8" x14ac:dyDescent="0.2">
      <c r="A7" s="49">
        <v>1200</v>
      </c>
      <c r="B7" s="11" t="s">
        <v>71</v>
      </c>
      <c r="C7" s="15">
        <v>3703324.69</v>
      </c>
      <c r="D7" s="15">
        <v>0</v>
      </c>
      <c r="E7" s="15">
        <f t="shared" si="0"/>
        <v>3703324.69</v>
      </c>
      <c r="F7" s="15">
        <v>925480</v>
      </c>
      <c r="G7" s="15">
        <v>925480</v>
      </c>
      <c r="H7" s="15">
        <f t="shared" si="1"/>
        <v>2777844.69</v>
      </c>
    </row>
    <row r="8" spans="1:8" x14ac:dyDescent="0.2">
      <c r="A8" s="49">
        <v>1300</v>
      </c>
      <c r="B8" s="11" t="s">
        <v>72</v>
      </c>
      <c r="C8" s="15">
        <v>2351629.7799999998</v>
      </c>
      <c r="D8" s="15">
        <v>0</v>
      </c>
      <c r="E8" s="15">
        <f t="shared" si="0"/>
        <v>2351629.7799999998</v>
      </c>
      <c r="F8" s="15">
        <v>8116.97</v>
      </c>
      <c r="G8" s="15">
        <v>8116.97</v>
      </c>
      <c r="H8" s="15">
        <f t="shared" si="1"/>
        <v>2343512.8099999996</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829500</v>
      </c>
      <c r="D10" s="15">
        <v>0</v>
      </c>
      <c r="E10" s="15">
        <f t="shared" si="0"/>
        <v>829500</v>
      </c>
      <c r="F10" s="15">
        <v>86000</v>
      </c>
      <c r="G10" s="15">
        <v>86000</v>
      </c>
      <c r="H10" s="15">
        <f t="shared" si="1"/>
        <v>743500</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3325314</v>
      </c>
      <c r="D13" s="15">
        <f>SUM(D14:D22)</f>
        <v>293606.73</v>
      </c>
      <c r="E13" s="15">
        <f t="shared" si="0"/>
        <v>3618920.73</v>
      </c>
      <c r="F13" s="15">
        <f>SUM(F14:F22)</f>
        <v>884218</v>
      </c>
      <c r="G13" s="15">
        <f>SUM(G14:G22)</f>
        <v>760566.15</v>
      </c>
      <c r="H13" s="15">
        <f t="shared" si="1"/>
        <v>2734702.73</v>
      </c>
    </row>
    <row r="14" spans="1:8" x14ac:dyDescent="0.2">
      <c r="A14" s="49">
        <v>2100</v>
      </c>
      <c r="B14" s="11" t="s">
        <v>75</v>
      </c>
      <c r="C14" s="15">
        <v>418700</v>
      </c>
      <c r="D14" s="15">
        <v>0</v>
      </c>
      <c r="E14" s="15">
        <f t="shared" si="0"/>
        <v>418700</v>
      </c>
      <c r="F14" s="15">
        <v>117553.76</v>
      </c>
      <c r="G14" s="15">
        <v>113833.06</v>
      </c>
      <c r="H14" s="15">
        <f t="shared" si="1"/>
        <v>301146.23999999999</v>
      </c>
    </row>
    <row r="15" spans="1:8" x14ac:dyDescent="0.2">
      <c r="A15" s="49">
        <v>2200</v>
      </c>
      <c r="B15" s="11" t="s">
        <v>76</v>
      </c>
      <c r="C15" s="15">
        <v>866000</v>
      </c>
      <c r="D15" s="15">
        <v>0</v>
      </c>
      <c r="E15" s="15">
        <f t="shared" si="0"/>
        <v>866000</v>
      </c>
      <c r="F15" s="15">
        <v>146501.93</v>
      </c>
      <c r="G15" s="15">
        <v>138846.82999999999</v>
      </c>
      <c r="H15" s="15">
        <f t="shared" si="1"/>
        <v>719498.07000000007</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210000</v>
      </c>
      <c r="D17" s="15">
        <v>0</v>
      </c>
      <c r="E17" s="15">
        <f t="shared" si="0"/>
        <v>210000</v>
      </c>
      <c r="F17" s="15">
        <v>45734.19</v>
      </c>
      <c r="G17" s="15">
        <v>45734.19</v>
      </c>
      <c r="H17" s="15">
        <f t="shared" si="1"/>
        <v>164265.81</v>
      </c>
    </row>
    <row r="18" spans="1:8" x14ac:dyDescent="0.2">
      <c r="A18" s="49">
        <v>2500</v>
      </c>
      <c r="B18" s="11" t="s">
        <v>79</v>
      </c>
      <c r="C18" s="15">
        <v>542000</v>
      </c>
      <c r="D18" s="15">
        <v>273606.73</v>
      </c>
      <c r="E18" s="15">
        <f t="shared" si="0"/>
        <v>815606.73</v>
      </c>
      <c r="F18" s="15">
        <v>210842.81</v>
      </c>
      <c r="G18" s="15">
        <v>175833.78</v>
      </c>
      <c r="H18" s="15">
        <f t="shared" si="1"/>
        <v>604763.91999999993</v>
      </c>
    </row>
    <row r="19" spans="1:8" x14ac:dyDescent="0.2">
      <c r="A19" s="49">
        <v>2600</v>
      </c>
      <c r="B19" s="11" t="s">
        <v>80</v>
      </c>
      <c r="C19" s="15">
        <v>1090000</v>
      </c>
      <c r="D19" s="15">
        <v>0</v>
      </c>
      <c r="E19" s="15">
        <f t="shared" si="0"/>
        <v>1090000</v>
      </c>
      <c r="F19" s="15">
        <v>276151.78999999998</v>
      </c>
      <c r="G19" s="15">
        <v>198884.77</v>
      </c>
      <c r="H19" s="15">
        <f t="shared" si="1"/>
        <v>813848.21</v>
      </c>
    </row>
    <row r="20" spans="1:8" x14ac:dyDescent="0.2">
      <c r="A20" s="49">
        <v>2700</v>
      </c>
      <c r="B20" s="11" t="s">
        <v>81</v>
      </c>
      <c r="C20" s="15">
        <v>59114</v>
      </c>
      <c r="D20" s="15">
        <v>20000</v>
      </c>
      <c r="E20" s="15">
        <f t="shared" si="0"/>
        <v>79114</v>
      </c>
      <c r="F20" s="15">
        <v>54990.38</v>
      </c>
      <c r="G20" s="15">
        <v>54990.38</v>
      </c>
      <c r="H20" s="15">
        <f t="shared" si="1"/>
        <v>24123.620000000003</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139500</v>
      </c>
      <c r="D22" s="15">
        <v>0</v>
      </c>
      <c r="E22" s="15">
        <f t="shared" si="0"/>
        <v>139500</v>
      </c>
      <c r="F22" s="15">
        <v>32443.14</v>
      </c>
      <c r="G22" s="15">
        <v>32443.14</v>
      </c>
      <c r="H22" s="15">
        <f t="shared" si="1"/>
        <v>107056.86</v>
      </c>
    </row>
    <row r="23" spans="1:8" x14ac:dyDescent="0.2">
      <c r="A23" s="48" t="s">
        <v>63</v>
      </c>
      <c r="B23" s="7"/>
      <c r="C23" s="15">
        <f>SUM(C24:C32)</f>
        <v>3607511.64</v>
      </c>
      <c r="D23" s="15">
        <f>SUM(D24:D32)</f>
        <v>268209</v>
      </c>
      <c r="E23" s="15">
        <f t="shared" si="0"/>
        <v>3875720.64</v>
      </c>
      <c r="F23" s="15">
        <f>SUM(F24:F32)</f>
        <v>1057304.07</v>
      </c>
      <c r="G23" s="15">
        <f>SUM(G24:G32)</f>
        <v>1047514.4500000001</v>
      </c>
      <c r="H23" s="15">
        <f t="shared" si="1"/>
        <v>2818416.5700000003</v>
      </c>
    </row>
    <row r="24" spans="1:8" x14ac:dyDescent="0.2">
      <c r="A24" s="49">
        <v>3100</v>
      </c>
      <c r="B24" s="11" t="s">
        <v>84</v>
      </c>
      <c r="C24" s="15">
        <v>410500</v>
      </c>
      <c r="D24" s="15">
        <v>20000</v>
      </c>
      <c r="E24" s="15">
        <f t="shared" si="0"/>
        <v>430500</v>
      </c>
      <c r="F24" s="15">
        <v>94170.43</v>
      </c>
      <c r="G24" s="15">
        <v>87778.87</v>
      </c>
      <c r="H24" s="15">
        <f t="shared" si="1"/>
        <v>336329.57</v>
      </c>
    </row>
    <row r="25" spans="1:8" x14ac:dyDescent="0.2">
      <c r="A25" s="49">
        <v>3200</v>
      </c>
      <c r="B25" s="11" t="s">
        <v>85</v>
      </c>
      <c r="C25" s="15">
        <v>50000</v>
      </c>
      <c r="D25" s="15">
        <v>-20000</v>
      </c>
      <c r="E25" s="15">
        <f t="shared" si="0"/>
        <v>30000</v>
      </c>
      <c r="F25" s="15">
        <v>0</v>
      </c>
      <c r="G25" s="15">
        <v>0</v>
      </c>
      <c r="H25" s="15">
        <f t="shared" si="1"/>
        <v>30000</v>
      </c>
    </row>
    <row r="26" spans="1:8" x14ac:dyDescent="0.2">
      <c r="A26" s="49">
        <v>3300</v>
      </c>
      <c r="B26" s="11" t="s">
        <v>86</v>
      </c>
      <c r="C26" s="15">
        <v>378000</v>
      </c>
      <c r="D26" s="15">
        <v>0</v>
      </c>
      <c r="E26" s="15">
        <f t="shared" si="0"/>
        <v>378000</v>
      </c>
      <c r="F26" s="15">
        <v>105546.97</v>
      </c>
      <c r="G26" s="15">
        <v>105546.97</v>
      </c>
      <c r="H26" s="15">
        <f t="shared" si="1"/>
        <v>272453.03000000003</v>
      </c>
    </row>
    <row r="27" spans="1:8" x14ac:dyDescent="0.2">
      <c r="A27" s="49">
        <v>3400</v>
      </c>
      <c r="B27" s="11" t="s">
        <v>87</v>
      </c>
      <c r="C27" s="15">
        <v>266500</v>
      </c>
      <c r="D27" s="15">
        <v>0</v>
      </c>
      <c r="E27" s="15">
        <f t="shared" si="0"/>
        <v>266500</v>
      </c>
      <c r="F27" s="15">
        <v>143222.54999999999</v>
      </c>
      <c r="G27" s="15">
        <v>143222.54999999999</v>
      </c>
      <c r="H27" s="15">
        <f t="shared" si="1"/>
        <v>123277.45000000001</v>
      </c>
    </row>
    <row r="28" spans="1:8" x14ac:dyDescent="0.2">
      <c r="A28" s="49">
        <v>3500</v>
      </c>
      <c r="B28" s="11" t="s">
        <v>88</v>
      </c>
      <c r="C28" s="15">
        <v>955400</v>
      </c>
      <c r="D28" s="15">
        <v>130000</v>
      </c>
      <c r="E28" s="15">
        <f t="shared" si="0"/>
        <v>1085400</v>
      </c>
      <c r="F28" s="15">
        <v>264750.26</v>
      </c>
      <c r="G28" s="15">
        <v>262044.6</v>
      </c>
      <c r="H28" s="15">
        <f t="shared" si="1"/>
        <v>820649.74</v>
      </c>
    </row>
    <row r="29" spans="1:8" x14ac:dyDescent="0.2">
      <c r="A29" s="49">
        <v>3600</v>
      </c>
      <c r="B29" s="11" t="s">
        <v>89</v>
      </c>
      <c r="C29" s="15">
        <v>357200</v>
      </c>
      <c r="D29" s="15">
        <v>0</v>
      </c>
      <c r="E29" s="15">
        <f t="shared" si="0"/>
        <v>357200</v>
      </c>
      <c r="F29" s="15">
        <v>84059.4</v>
      </c>
      <c r="G29" s="15">
        <v>84059.4</v>
      </c>
      <c r="H29" s="15">
        <f t="shared" si="1"/>
        <v>273140.59999999998</v>
      </c>
    </row>
    <row r="30" spans="1:8" x14ac:dyDescent="0.2">
      <c r="A30" s="49">
        <v>3700</v>
      </c>
      <c r="B30" s="11" t="s">
        <v>90</v>
      </c>
      <c r="C30" s="15">
        <v>165000</v>
      </c>
      <c r="D30" s="15">
        <v>0</v>
      </c>
      <c r="E30" s="15">
        <f t="shared" si="0"/>
        <v>165000</v>
      </c>
      <c r="F30" s="15">
        <v>27386.53</v>
      </c>
      <c r="G30" s="15">
        <v>27386.53</v>
      </c>
      <c r="H30" s="15">
        <f t="shared" si="1"/>
        <v>137613.47</v>
      </c>
    </row>
    <row r="31" spans="1:8" x14ac:dyDescent="0.2">
      <c r="A31" s="49">
        <v>3800</v>
      </c>
      <c r="B31" s="11" t="s">
        <v>91</v>
      </c>
      <c r="C31" s="15">
        <v>630000</v>
      </c>
      <c r="D31" s="15">
        <v>138209</v>
      </c>
      <c r="E31" s="15">
        <f t="shared" si="0"/>
        <v>768209</v>
      </c>
      <c r="F31" s="15">
        <v>249469.93</v>
      </c>
      <c r="G31" s="15">
        <v>248777.53</v>
      </c>
      <c r="H31" s="15">
        <f t="shared" si="1"/>
        <v>518739.07</v>
      </c>
    </row>
    <row r="32" spans="1:8" x14ac:dyDescent="0.2">
      <c r="A32" s="49">
        <v>3900</v>
      </c>
      <c r="B32" s="11" t="s">
        <v>19</v>
      </c>
      <c r="C32" s="15">
        <v>394911.64</v>
      </c>
      <c r="D32" s="15">
        <v>0</v>
      </c>
      <c r="E32" s="15">
        <f t="shared" si="0"/>
        <v>394911.64</v>
      </c>
      <c r="F32" s="15">
        <v>88698</v>
      </c>
      <c r="G32" s="15">
        <v>88698</v>
      </c>
      <c r="H32" s="15">
        <f t="shared" si="1"/>
        <v>306213.64</v>
      </c>
    </row>
    <row r="33" spans="1:8" x14ac:dyDescent="0.2">
      <c r="A33" s="48" t="s">
        <v>64</v>
      </c>
      <c r="B33" s="7"/>
      <c r="C33" s="15">
        <f>SUM(C34:C42)</f>
        <v>3958298.61</v>
      </c>
      <c r="D33" s="15">
        <f>SUM(D34:D42)</f>
        <v>891169.88</v>
      </c>
      <c r="E33" s="15">
        <f t="shared" si="0"/>
        <v>4849468.49</v>
      </c>
      <c r="F33" s="15">
        <f>SUM(F34:F42)</f>
        <v>1407564.11</v>
      </c>
      <c r="G33" s="15">
        <f>SUM(G34:G42)</f>
        <v>1336461.6500000001</v>
      </c>
      <c r="H33" s="15">
        <f t="shared" si="1"/>
        <v>3441904.38</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3826699.83</v>
      </c>
      <c r="D37" s="15">
        <v>891169.88</v>
      </c>
      <c r="E37" s="15">
        <f t="shared" si="0"/>
        <v>4717869.71</v>
      </c>
      <c r="F37" s="15">
        <v>1375115.51</v>
      </c>
      <c r="G37" s="15">
        <v>1304013.05</v>
      </c>
      <c r="H37" s="15">
        <f t="shared" si="1"/>
        <v>3342754.2</v>
      </c>
    </row>
    <row r="38" spans="1:8" x14ac:dyDescent="0.2">
      <c r="A38" s="49">
        <v>4500</v>
      </c>
      <c r="B38" s="11" t="s">
        <v>41</v>
      </c>
      <c r="C38" s="15">
        <v>131598.78</v>
      </c>
      <c r="D38" s="15">
        <v>0</v>
      </c>
      <c r="E38" s="15">
        <f t="shared" si="0"/>
        <v>131598.78</v>
      </c>
      <c r="F38" s="15">
        <v>32448.6</v>
      </c>
      <c r="G38" s="15">
        <v>32448.6</v>
      </c>
      <c r="H38" s="15">
        <f t="shared" si="1"/>
        <v>99150.18</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947000</v>
      </c>
      <c r="D43" s="15">
        <f>SUM(D44:D52)</f>
        <v>530156.80000000005</v>
      </c>
      <c r="E43" s="15">
        <f t="shared" si="0"/>
        <v>1477156.8</v>
      </c>
      <c r="F43" s="15">
        <f>SUM(F44:F52)</f>
        <v>909548.3600000001</v>
      </c>
      <c r="G43" s="15">
        <f>SUM(G44:G52)</f>
        <v>909548.3600000001</v>
      </c>
      <c r="H43" s="15">
        <f t="shared" si="1"/>
        <v>567608.43999999994</v>
      </c>
    </row>
    <row r="44" spans="1:8" x14ac:dyDescent="0.2">
      <c r="A44" s="49">
        <v>5100</v>
      </c>
      <c r="B44" s="11" t="s">
        <v>99</v>
      </c>
      <c r="C44" s="15">
        <v>402000</v>
      </c>
      <c r="D44" s="15">
        <v>-30000</v>
      </c>
      <c r="E44" s="15">
        <f t="shared" si="0"/>
        <v>372000</v>
      </c>
      <c r="F44" s="15">
        <v>60491.56</v>
      </c>
      <c r="G44" s="15">
        <v>60491.56</v>
      </c>
      <c r="H44" s="15">
        <f t="shared" si="1"/>
        <v>311508.44</v>
      </c>
    </row>
    <row r="45" spans="1:8" x14ac:dyDescent="0.2">
      <c r="A45" s="49">
        <v>5200</v>
      </c>
      <c r="B45" s="11" t="s">
        <v>100</v>
      </c>
      <c r="C45" s="15">
        <v>80000</v>
      </c>
      <c r="D45" s="15">
        <v>530156.80000000005</v>
      </c>
      <c r="E45" s="15">
        <f t="shared" si="0"/>
        <v>610156.80000000005</v>
      </c>
      <c r="F45" s="15">
        <v>530156.80000000005</v>
      </c>
      <c r="G45" s="15">
        <v>530156.80000000005</v>
      </c>
      <c r="H45" s="15">
        <f t="shared" si="1"/>
        <v>80000</v>
      </c>
    </row>
    <row r="46" spans="1:8" x14ac:dyDescent="0.2">
      <c r="A46" s="49">
        <v>5300</v>
      </c>
      <c r="B46" s="11" t="s">
        <v>101</v>
      </c>
      <c r="C46" s="15">
        <v>100000</v>
      </c>
      <c r="D46" s="15">
        <v>0</v>
      </c>
      <c r="E46" s="15">
        <f t="shared" si="0"/>
        <v>100000</v>
      </c>
      <c r="F46" s="15">
        <v>0</v>
      </c>
      <c r="G46" s="15">
        <v>0</v>
      </c>
      <c r="H46" s="15">
        <f t="shared" si="1"/>
        <v>100000</v>
      </c>
    </row>
    <row r="47" spans="1:8" x14ac:dyDescent="0.2">
      <c r="A47" s="49">
        <v>5400</v>
      </c>
      <c r="B47" s="11" t="s">
        <v>102</v>
      </c>
      <c r="C47" s="15">
        <v>350000</v>
      </c>
      <c r="D47" s="15">
        <v>0</v>
      </c>
      <c r="E47" s="15">
        <f t="shared" si="0"/>
        <v>350000</v>
      </c>
      <c r="F47" s="15">
        <v>318900</v>
      </c>
      <c r="G47" s="15">
        <v>318900</v>
      </c>
      <c r="H47" s="15">
        <f t="shared" si="1"/>
        <v>31100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15000</v>
      </c>
      <c r="D49" s="15">
        <v>30000</v>
      </c>
      <c r="E49" s="15">
        <f t="shared" si="0"/>
        <v>45000</v>
      </c>
      <c r="F49" s="15">
        <v>0</v>
      </c>
      <c r="G49" s="15">
        <v>0</v>
      </c>
      <c r="H49" s="15">
        <f t="shared" si="1"/>
        <v>45000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1831634.2</v>
      </c>
      <c r="E53" s="15">
        <f t="shared" si="0"/>
        <v>1831634.2</v>
      </c>
      <c r="F53" s="15">
        <f>SUM(F54:F56)</f>
        <v>0</v>
      </c>
      <c r="G53" s="15">
        <f>SUM(G54:G56)</f>
        <v>0</v>
      </c>
      <c r="H53" s="15">
        <f t="shared" si="1"/>
        <v>1831634.2</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1831634.2</v>
      </c>
      <c r="E55" s="15">
        <f t="shared" si="0"/>
        <v>1831634.2</v>
      </c>
      <c r="F55" s="15">
        <v>0</v>
      </c>
      <c r="G55" s="15">
        <v>0</v>
      </c>
      <c r="H55" s="15">
        <f t="shared" si="1"/>
        <v>1831634.2</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150000</v>
      </c>
      <c r="E65" s="15">
        <f t="shared" si="0"/>
        <v>150000</v>
      </c>
      <c r="F65" s="15">
        <f>SUM(F66:F68)</f>
        <v>0</v>
      </c>
      <c r="G65" s="15">
        <f>SUM(G66:G68)</f>
        <v>0</v>
      </c>
      <c r="H65" s="15">
        <f t="shared" si="1"/>
        <v>150000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150000</v>
      </c>
      <c r="E68" s="15">
        <f t="shared" si="0"/>
        <v>150000</v>
      </c>
      <c r="F68" s="15">
        <v>0</v>
      </c>
      <c r="G68" s="15">
        <v>0</v>
      </c>
      <c r="H68" s="15">
        <f t="shared" si="1"/>
        <v>150000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31830196</v>
      </c>
      <c r="D77" s="17">
        <f t="shared" si="4"/>
        <v>3964776.61</v>
      </c>
      <c r="E77" s="17">
        <f t="shared" si="4"/>
        <v>35794972.609999999</v>
      </c>
      <c r="F77" s="17">
        <f t="shared" si="4"/>
        <v>8058517.3600000013</v>
      </c>
      <c r="G77" s="17">
        <f t="shared" si="4"/>
        <v>7853973.4300000016</v>
      </c>
      <c r="H77" s="17">
        <f t="shared" si="4"/>
        <v>27736455.25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ColWidth="12" defaultRowHeight="10.9" x14ac:dyDescent="0.2"/>
  <cols>
    <col min="1" max="1" width="2.85546875" style="1" customWidth="1"/>
    <col min="2" max="2" width="47.7109375" style="1" customWidth="1"/>
    <col min="3" max="8" width="18.285156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30751597.219999999</v>
      </c>
      <c r="D6" s="50">
        <v>1452985.61</v>
      </c>
      <c r="E6" s="50">
        <f>C6+D6</f>
        <v>32204582.829999998</v>
      </c>
      <c r="F6" s="50">
        <v>7116520.4000000004</v>
      </c>
      <c r="G6" s="50">
        <v>6911976.4699999997</v>
      </c>
      <c r="H6" s="50">
        <f>E6-F6</f>
        <v>25088062.43</v>
      </c>
    </row>
    <row r="7" spans="1:8" x14ac:dyDescent="0.2">
      <c r="A7" s="5"/>
      <c r="B7" s="18"/>
      <c r="C7" s="50"/>
      <c r="D7" s="50"/>
      <c r="E7" s="50"/>
      <c r="F7" s="50"/>
      <c r="G7" s="50"/>
      <c r="H7" s="50"/>
    </row>
    <row r="8" spans="1:8" x14ac:dyDescent="0.2">
      <c r="A8" s="5"/>
      <c r="B8" s="18" t="s">
        <v>1</v>
      </c>
      <c r="C8" s="50">
        <v>947000</v>
      </c>
      <c r="D8" s="50">
        <v>2511791</v>
      </c>
      <c r="E8" s="50">
        <f>C8+D8</f>
        <v>3458791</v>
      </c>
      <c r="F8" s="50">
        <v>909548.36</v>
      </c>
      <c r="G8" s="50">
        <v>909548.36</v>
      </c>
      <c r="H8" s="50">
        <f>E8-F8</f>
        <v>2549242.64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131598.78</v>
      </c>
      <c r="D12" s="50">
        <v>0</v>
      </c>
      <c r="E12" s="50">
        <f>C12+D12</f>
        <v>131598.78</v>
      </c>
      <c r="F12" s="50">
        <v>32448.6</v>
      </c>
      <c r="G12" s="50">
        <v>32448.6</v>
      </c>
      <c r="H12" s="50">
        <f>E12-F12</f>
        <v>99150.18</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31830196</v>
      </c>
      <c r="D16" s="17">
        <f>SUM(D6+D8+D10+D12+D14)</f>
        <v>3964776.6100000003</v>
      </c>
      <c r="E16" s="17">
        <f>SUM(E6+E8+E10+E12+E14)</f>
        <v>35794972.609999999</v>
      </c>
      <c r="F16" s="17">
        <f t="shared" ref="F16:H16" si="0">SUM(F6+F8+F10+F12+F14)</f>
        <v>8058517.3600000003</v>
      </c>
      <c r="G16" s="17">
        <f t="shared" si="0"/>
        <v>7853973.4299999997</v>
      </c>
      <c r="H16" s="17">
        <f t="shared" si="0"/>
        <v>27736455.25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activeCell="A19" sqref="A19:J19"/>
    </sheetView>
  </sheetViews>
  <sheetFormatPr baseColWidth="10" defaultColWidth="12" defaultRowHeight="10.9" x14ac:dyDescent="0.2"/>
  <cols>
    <col min="1" max="1" width="2.85546875" style="1" customWidth="1"/>
    <col min="2" max="2" width="60.85546875" style="1" customWidth="1"/>
    <col min="3" max="8" width="18.285156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9547695.2400000002</v>
      </c>
      <c r="D7" s="15">
        <v>711815.73</v>
      </c>
      <c r="E7" s="15">
        <f>C7+D7</f>
        <v>10259510.970000001</v>
      </c>
      <c r="F7" s="15">
        <v>2677347.21</v>
      </c>
      <c r="G7" s="15">
        <v>2565833.6800000002</v>
      </c>
      <c r="H7" s="15">
        <f>E7-F7</f>
        <v>7582163.7600000007</v>
      </c>
    </row>
    <row r="8" spans="1:8" x14ac:dyDescent="0.2">
      <c r="A8" s="4" t="s">
        <v>131</v>
      </c>
      <c r="B8" s="22"/>
      <c r="C8" s="15">
        <v>2879536.1</v>
      </c>
      <c r="D8" s="15">
        <v>530156.80000000005</v>
      </c>
      <c r="E8" s="15">
        <f t="shared" ref="E8:E13" si="0">C8+D8</f>
        <v>3409692.9000000004</v>
      </c>
      <c r="F8" s="15">
        <v>1074013.6599999999</v>
      </c>
      <c r="G8" s="15">
        <v>1069889.8600000001</v>
      </c>
      <c r="H8" s="15">
        <f t="shared" ref="H8:H13" si="1">E8-F8</f>
        <v>2335679.2400000002</v>
      </c>
    </row>
    <row r="9" spans="1:8" x14ac:dyDescent="0.2">
      <c r="A9" s="4" t="s">
        <v>132</v>
      </c>
      <c r="B9" s="22"/>
      <c r="C9" s="15">
        <v>879614.42</v>
      </c>
      <c r="D9" s="15">
        <v>0</v>
      </c>
      <c r="E9" s="15">
        <f t="shared" si="0"/>
        <v>879614.42</v>
      </c>
      <c r="F9" s="15">
        <v>111647.34</v>
      </c>
      <c r="G9" s="15">
        <v>111647.34</v>
      </c>
      <c r="H9" s="15">
        <f t="shared" si="1"/>
        <v>767967.08000000007</v>
      </c>
    </row>
    <row r="10" spans="1:8" x14ac:dyDescent="0.2">
      <c r="A10" s="4" t="s">
        <v>133</v>
      </c>
      <c r="B10" s="22"/>
      <c r="C10" s="15">
        <v>2623347.9</v>
      </c>
      <c r="D10" s="15">
        <v>2117726.2200000002</v>
      </c>
      <c r="E10" s="15">
        <f t="shared" si="0"/>
        <v>4741074.12</v>
      </c>
      <c r="F10" s="15">
        <v>660011.65</v>
      </c>
      <c r="G10" s="15">
        <v>660011.65</v>
      </c>
      <c r="H10" s="15">
        <f t="shared" si="1"/>
        <v>4081062.47</v>
      </c>
    </row>
    <row r="11" spans="1:8" x14ac:dyDescent="0.2">
      <c r="A11" s="4" t="s">
        <v>134</v>
      </c>
      <c r="B11" s="22"/>
      <c r="C11" s="15">
        <v>1964950.41</v>
      </c>
      <c r="D11" s="15">
        <v>0</v>
      </c>
      <c r="E11" s="15">
        <f t="shared" si="0"/>
        <v>1964950.41</v>
      </c>
      <c r="F11" s="15">
        <v>359950.36</v>
      </c>
      <c r="G11" s="15">
        <v>349936.66</v>
      </c>
      <c r="H11" s="15">
        <f t="shared" si="1"/>
        <v>1605000.0499999998</v>
      </c>
    </row>
    <row r="12" spans="1:8" x14ac:dyDescent="0.2">
      <c r="A12" s="4" t="s">
        <v>135</v>
      </c>
      <c r="B12" s="22"/>
      <c r="C12" s="15">
        <v>1139277.77</v>
      </c>
      <c r="D12" s="15">
        <v>0</v>
      </c>
      <c r="E12" s="15">
        <f t="shared" si="0"/>
        <v>1139277.77</v>
      </c>
      <c r="F12" s="15">
        <v>184624.38</v>
      </c>
      <c r="G12" s="15">
        <v>179509.12</v>
      </c>
      <c r="H12" s="15">
        <f t="shared" si="1"/>
        <v>954653.39</v>
      </c>
    </row>
    <row r="13" spans="1:8" x14ac:dyDescent="0.2">
      <c r="A13" s="4" t="s">
        <v>136</v>
      </c>
      <c r="B13" s="22"/>
      <c r="C13" s="15">
        <v>2503543.91</v>
      </c>
      <c r="D13" s="15">
        <v>605077.86</v>
      </c>
      <c r="E13" s="15">
        <f t="shared" si="0"/>
        <v>3108621.77</v>
      </c>
      <c r="F13" s="15">
        <v>1057715.8799999999</v>
      </c>
      <c r="G13" s="15">
        <v>986613.42</v>
      </c>
      <c r="H13" s="15">
        <f t="shared" si="1"/>
        <v>2050905.8900000001</v>
      </c>
    </row>
    <row r="14" spans="1:8" x14ac:dyDescent="0.2">
      <c r="A14" s="4" t="s">
        <v>137</v>
      </c>
      <c r="B14" s="22"/>
      <c r="C14" s="15">
        <v>5236202.46</v>
      </c>
      <c r="D14" s="15">
        <v>0</v>
      </c>
      <c r="E14" s="15">
        <f t="shared" ref="E14" si="2">C14+D14</f>
        <v>5236202.46</v>
      </c>
      <c r="F14" s="15">
        <v>1206786.82</v>
      </c>
      <c r="G14" s="15">
        <v>1205916.24</v>
      </c>
      <c r="H14" s="15">
        <f t="shared" ref="H14" si="3">E14-F14</f>
        <v>4029415.6399999997</v>
      </c>
    </row>
    <row r="15" spans="1:8" x14ac:dyDescent="0.2">
      <c r="A15" s="4" t="s">
        <v>138</v>
      </c>
      <c r="B15" s="22"/>
      <c r="C15" s="15">
        <v>464361.28</v>
      </c>
      <c r="D15" s="15">
        <v>0</v>
      </c>
      <c r="E15" s="15">
        <f t="shared" ref="E15" si="4">C15+D15</f>
        <v>464361.28</v>
      </c>
      <c r="F15" s="15">
        <v>96866.4</v>
      </c>
      <c r="G15" s="15">
        <v>96866.4</v>
      </c>
      <c r="H15" s="15">
        <f t="shared" ref="H15" si="5">E15-F15</f>
        <v>367494.88</v>
      </c>
    </row>
    <row r="16" spans="1:8" x14ac:dyDescent="0.2">
      <c r="A16" s="4" t="s">
        <v>139</v>
      </c>
      <c r="B16" s="22"/>
      <c r="C16" s="15">
        <v>172446.05</v>
      </c>
      <c r="D16" s="15">
        <v>0</v>
      </c>
      <c r="E16" s="15">
        <f t="shared" ref="E16" si="6">C16+D16</f>
        <v>172446.05</v>
      </c>
      <c r="F16" s="15">
        <v>37445</v>
      </c>
      <c r="G16" s="15">
        <v>37445</v>
      </c>
      <c r="H16" s="15">
        <f t="shared" ref="H16" si="7">E16-F16</f>
        <v>135001.04999999999</v>
      </c>
    </row>
    <row r="17" spans="1:8" x14ac:dyDescent="0.2">
      <c r="A17" s="4" t="s">
        <v>140</v>
      </c>
      <c r="B17" s="22"/>
      <c r="C17" s="15">
        <v>974552.9</v>
      </c>
      <c r="D17" s="15">
        <v>0</v>
      </c>
      <c r="E17" s="15">
        <f t="shared" ref="E17" si="8">C17+D17</f>
        <v>974552.9</v>
      </c>
      <c r="F17" s="15">
        <v>165531.9</v>
      </c>
      <c r="G17" s="15">
        <v>165531.9</v>
      </c>
      <c r="H17" s="15">
        <f t="shared" ref="H17" si="9">E17-F17</f>
        <v>809021</v>
      </c>
    </row>
    <row r="18" spans="1:8" x14ac:dyDescent="0.2">
      <c r="A18" s="4" t="s">
        <v>141</v>
      </c>
      <c r="B18" s="22"/>
      <c r="C18" s="15">
        <v>1601895.49</v>
      </c>
      <c r="D18" s="15">
        <v>0</v>
      </c>
      <c r="E18" s="15">
        <f t="shared" ref="E18" si="10">C18+D18</f>
        <v>1601895.49</v>
      </c>
      <c r="F18" s="15">
        <v>115219.1</v>
      </c>
      <c r="G18" s="15">
        <v>115219.1</v>
      </c>
      <c r="H18" s="15">
        <f t="shared" ref="H18" si="11">E18-F18</f>
        <v>1486676.39</v>
      </c>
    </row>
    <row r="19" spans="1:8" x14ac:dyDescent="0.2">
      <c r="A19" s="4" t="s">
        <v>142</v>
      </c>
      <c r="B19" s="22"/>
      <c r="C19" s="15">
        <v>1842772.07</v>
      </c>
      <c r="D19" s="15">
        <v>0</v>
      </c>
      <c r="E19" s="15">
        <f t="shared" ref="E19" si="12">C19+D19</f>
        <v>1842772.07</v>
      </c>
      <c r="F19" s="15">
        <v>311357.65999999997</v>
      </c>
      <c r="G19" s="15">
        <v>309553.06</v>
      </c>
      <c r="H19" s="15">
        <f t="shared" ref="H19" si="13">E19-F19</f>
        <v>1531414.4100000001</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31830196</v>
      </c>
      <c r="D22" s="23">
        <f t="shared" si="14"/>
        <v>3964776.61</v>
      </c>
      <c r="E22" s="23">
        <f t="shared" si="14"/>
        <v>35794972.609999999</v>
      </c>
      <c r="F22" s="23">
        <f t="shared" si="14"/>
        <v>8058517.3600000013</v>
      </c>
      <c r="G22" s="23">
        <f t="shared" si="14"/>
        <v>7853973.4300000006</v>
      </c>
      <c r="H22" s="23">
        <f t="shared" si="14"/>
        <v>27736455.250000004</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1.7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1.7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1.7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1.7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1.7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1.7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1.7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sheetData>
  <sheetProtection formatCells="0" formatColumns="0" formatRows="0" insertRows="0" deleteRows="0" autoFilter="0"/>
  <mergeCells count="12">
    <mergeCell ref="A39:H39"/>
    <mergeCell ref="A40:B42"/>
    <mergeCell ref="C40:G40"/>
    <mergeCell ref="H40:H41"/>
    <mergeCell ref="C27:G27"/>
    <mergeCell ref="H27:H28"/>
    <mergeCell ref="A1:H1"/>
    <mergeCell ref="A3:B5"/>
    <mergeCell ref="A25:H25"/>
    <mergeCell ref="A27:B29"/>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1"/>
    </sheetView>
  </sheetViews>
  <sheetFormatPr baseColWidth="10" defaultColWidth="12" defaultRowHeight="10.9" x14ac:dyDescent="0.2"/>
  <cols>
    <col min="1" max="1" width="4.85546875" style="3" customWidth="1"/>
    <col min="2" max="2" width="65.85546875" style="3" customWidth="1"/>
    <col min="3" max="8" width="18.285156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14956343.75</v>
      </c>
      <c r="D6" s="15">
        <f t="shared" si="0"/>
        <v>711815.73</v>
      </c>
      <c r="E6" s="15">
        <f t="shared" si="0"/>
        <v>15668159.48</v>
      </c>
      <c r="F6" s="15">
        <f t="shared" si="0"/>
        <v>3921579.0300000003</v>
      </c>
      <c r="G6" s="15">
        <f t="shared" si="0"/>
        <v>3809194.92</v>
      </c>
      <c r="H6" s="15">
        <f t="shared" si="0"/>
        <v>11746580.449999999</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172446.05</v>
      </c>
      <c r="D9" s="15">
        <v>0</v>
      </c>
      <c r="E9" s="15">
        <f t="shared" si="1"/>
        <v>172446.05</v>
      </c>
      <c r="F9" s="15">
        <v>37445</v>
      </c>
      <c r="G9" s="15">
        <v>37445</v>
      </c>
      <c r="H9" s="15">
        <f t="shared" si="2"/>
        <v>135001.04999999999</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9547695.2400000002</v>
      </c>
      <c r="D11" s="15">
        <v>711815.73</v>
      </c>
      <c r="E11" s="15">
        <f t="shared" si="1"/>
        <v>10259510.970000001</v>
      </c>
      <c r="F11" s="15">
        <v>2677347.21</v>
      </c>
      <c r="G11" s="15">
        <v>2565833.6800000002</v>
      </c>
      <c r="H11" s="15">
        <f t="shared" si="2"/>
        <v>7582163.7600000007</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5236202.46</v>
      </c>
      <c r="D14" s="15">
        <v>0</v>
      </c>
      <c r="E14" s="15">
        <f t="shared" si="1"/>
        <v>5236202.46</v>
      </c>
      <c r="F14" s="15">
        <v>1206786.82</v>
      </c>
      <c r="G14" s="15">
        <v>1205916.24</v>
      </c>
      <c r="H14" s="15">
        <f t="shared" si="2"/>
        <v>4029415.6399999997</v>
      </c>
    </row>
    <row r="15" spans="1:8" x14ac:dyDescent="0.2">
      <c r="A15" s="40"/>
      <c r="B15" s="42"/>
      <c r="C15" s="15"/>
      <c r="D15" s="15"/>
      <c r="E15" s="15"/>
      <c r="F15" s="15"/>
      <c r="G15" s="15"/>
      <c r="H15" s="15"/>
    </row>
    <row r="16" spans="1:8" x14ac:dyDescent="0.2">
      <c r="A16" s="41" t="s">
        <v>20</v>
      </c>
      <c r="B16" s="43"/>
      <c r="C16" s="15">
        <f t="shared" ref="C16:H16" si="3">SUM(C17:C23)</f>
        <v>16873852.25</v>
      </c>
      <c r="D16" s="15">
        <f t="shared" si="3"/>
        <v>3252960.88</v>
      </c>
      <c r="E16" s="15">
        <f t="shared" si="3"/>
        <v>20126813.130000003</v>
      </c>
      <c r="F16" s="15">
        <f t="shared" si="3"/>
        <v>4136938.33</v>
      </c>
      <c r="G16" s="15">
        <f t="shared" si="3"/>
        <v>4044778.5100000002</v>
      </c>
      <c r="H16" s="15">
        <f t="shared" si="3"/>
        <v>15989874.800000001</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1964950.41</v>
      </c>
      <c r="D19" s="15">
        <v>0</v>
      </c>
      <c r="E19" s="15">
        <f t="shared" si="5"/>
        <v>1964950.41</v>
      </c>
      <c r="F19" s="15">
        <v>359950.36</v>
      </c>
      <c r="G19" s="15">
        <v>349936.66</v>
      </c>
      <c r="H19" s="15">
        <f t="shared" si="4"/>
        <v>1605000.0499999998</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464361.28</v>
      </c>
      <c r="D21" s="15">
        <v>0</v>
      </c>
      <c r="E21" s="15">
        <f t="shared" si="5"/>
        <v>464361.28</v>
      </c>
      <c r="F21" s="15">
        <v>96866.4</v>
      </c>
      <c r="G21" s="15">
        <v>96866.4</v>
      </c>
      <c r="H21" s="15">
        <f t="shared" si="4"/>
        <v>367494.88</v>
      </c>
    </row>
    <row r="22" spans="1:8" x14ac:dyDescent="0.2">
      <c r="A22" s="38"/>
      <c r="B22" s="42" t="s">
        <v>48</v>
      </c>
      <c r="C22" s="15">
        <v>14444540.560000001</v>
      </c>
      <c r="D22" s="15">
        <v>3252960.88</v>
      </c>
      <c r="E22" s="15">
        <f t="shared" si="5"/>
        <v>17697501.440000001</v>
      </c>
      <c r="F22" s="15">
        <v>3680121.57</v>
      </c>
      <c r="G22" s="15">
        <v>3597975.45</v>
      </c>
      <c r="H22" s="15">
        <f t="shared" si="4"/>
        <v>14017379.870000001</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1.7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31830196</v>
      </c>
      <c r="D42" s="23">
        <f t="shared" si="12"/>
        <v>3964776.61</v>
      </c>
      <c r="E42" s="23">
        <f t="shared" si="12"/>
        <v>35794972.609999999</v>
      </c>
      <c r="F42" s="23">
        <f t="shared" si="12"/>
        <v>8058517.3600000003</v>
      </c>
      <c r="G42" s="23">
        <f t="shared" si="12"/>
        <v>7853973.4299999997</v>
      </c>
      <c r="H42" s="23">
        <f t="shared" si="12"/>
        <v>27736455.25</v>
      </c>
    </row>
    <row r="43" spans="1:8" x14ac:dyDescent="0.2">
      <c r="A43" s="37"/>
      <c r="B43" s="37"/>
      <c r="C43" s="37"/>
      <c r="D43" s="37"/>
      <c r="E43" s="37"/>
      <c r="F43" s="37"/>
      <c r="G43" s="37"/>
      <c r="H43" s="37"/>
    </row>
    <row r="44" spans="1:8" x14ac:dyDescent="0.2">
      <c r="A44" s="37"/>
      <c r="B44" s="37" t="s">
        <v>147</v>
      </c>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2018-03-08T21:21:25Z</cp:lastPrinted>
  <dcterms:created xsi:type="dcterms:W3CDTF">2014-02-10T03:37:14Z</dcterms:created>
  <dcterms:modified xsi:type="dcterms:W3CDTF">2019-04-29T21:42:25Z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