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8\CUENTA PUBLICA\04 4to TRIMESTRE\DIGITAL\"/>
    </mc:Choice>
  </mc:AlternateContent>
  <bookViews>
    <workbookView xWindow="0" yWindow="0" windowWidth="15360" windowHeight="834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workbook>
</file>

<file path=xl/calcChain.xml><?xml version="1.0" encoding="utf-8"?>
<calcChain xmlns="http://schemas.openxmlformats.org/spreadsheetml/2006/main">
  <c r="E20" i="4" l="1"/>
  <c r="H20" i="4" s="1"/>
  <c r="E19" i="4"/>
  <c r="H19" i="4" s="1"/>
  <c r="E18" i="4"/>
  <c r="H18" i="4" s="1"/>
  <c r="E17" i="4"/>
  <c r="H17" i="4" s="1"/>
  <c r="E16" i="4"/>
  <c r="H16" i="4" s="1"/>
  <c r="E15" i="4"/>
  <c r="H15" i="4" s="1"/>
  <c r="E14" i="4"/>
  <c r="H14" i="4" s="1"/>
  <c r="H59" i="4" l="1"/>
  <c r="G59" i="4"/>
  <c r="F59" i="4"/>
  <c r="E59" i="4"/>
  <c r="D59" i="4"/>
  <c r="H57" i="4"/>
  <c r="H55" i="4"/>
  <c r="H53" i="4"/>
  <c r="H51" i="4"/>
  <c r="H49" i="4"/>
  <c r="H47" i="4"/>
  <c r="H45" i="4"/>
  <c r="E57" i="4"/>
  <c r="E55" i="4"/>
  <c r="E53" i="4"/>
  <c r="E51" i="4"/>
  <c r="E49" i="4"/>
  <c r="E47" i="4"/>
  <c r="E45" i="4"/>
  <c r="C59" i="4"/>
  <c r="H37" i="4"/>
  <c r="G37" i="4"/>
  <c r="F37" i="4"/>
  <c r="H35" i="4"/>
  <c r="H34" i="4"/>
  <c r="H33" i="4"/>
  <c r="H32" i="4"/>
  <c r="E37" i="4"/>
  <c r="E35" i="4"/>
  <c r="E34" i="4"/>
  <c r="E33" i="4"/>
  <c r="E32" i="4"/>
  <c r="D37" i="4"/>
  <c r="C37" i="4"/>
  <c r="E13" i="4"/>
  <c r="H13" i="4" s="1"/>
  <c r="E12" i="4"/>
  <c r="H12" i="4" s="1"/>
  <c r="E11" i="4"/>
  <c r="H11" i="4" s="1"/>
  <c r="E10" i="4"/>
  <c r="H10" i="4" s="1"/>
  <c r="E9" i="4"/>
  <c r="H9" i="4" s="1"/>
  <c r="E8" i="4"/>
  <c r="H8" i="4" s="1"/>
  <c r="E7" i="4"/>
  <c r="H7" i="4" s="1"/>
  <c r="G23" i="4"/>
  <c r="F23" i="4"/>
  <c r="D23" i="4"/>
  <c r="C23" i="4"/>
  <c r="H23" i="4" l="1"/>
  <c r="E23" i="4"/>
  <c r="H40" i="5" l="1"/>
  <c r="H39" i="5"/>
  <c r="H38" i="5"/>
  <c r="H37" i="5"/>
  <c r="H36" i="5" s="1"/>
  <c r="H34" i="5"/>
  <c r="H33" i="5"/>
  <c r="H32" i="5"/>
  <c r="H31" i="5"/>
  <c r="H30" i="5"/>
  <c r="H29" i="5"/>
  <c r="H28" i="5"/>
  <c r="H25" i="5" s="1"/>
  <c r="H27" i="5"/>
  <c r="H26" i="5"/>
  <c r="H23" i="5"/>
  <c r="H20" i="5"/>
  <c r="H18" i="5"/>
  <c r="H17" i="5"/>
  <c r="H13" i="5"/>
  <c r="H12" i="5"/>
  <c r="H10" i="5"/>
  <c r="H8" i="5"/>
  <c r="H7" i="5"/>
  <c r="E40" i="5"/>
  <c r="E39" i="5"/>
  <c r="E38" i="5"/>
  <c r="E36" i="5" s="1"/>
  <c r="E37" i="5"/>
  <c r="E34" i="5"/>
  <c r="E33" i="5"/>
  <c r="E32" i="5"/>
  <c r="E31" i="5"/>
  <c r="E30" i="5"/>
  <c r="E29" i="5"/>
  <c r="E28" i="5"/>
  <c r="E27" i="5"/>
  <c r="E26" i="5"/>
  <c r="E23" i="5"/>
  <c r="E22" i="5"/>
  <c r="H22" i="5" s="1"/>
  <c r="E21" i="5"/>
  <c r="H21" i="5" s="1"/>
  <c r="E20" i="5"/>
  <c r="E19" i="5"/>
  <c r="H19" i="5" s="1"/>
  <c r="E18" i="5"/>
  <c r="E17" i="5"/>
  <c r="E14" i="5"/>
  <c r="H14" i="5" s="1"/>
  <c r="E13" i="5"/>
  <c r="E12" i="5"/>
  <c r="E11" i="5"/>
  <c r="H11" i="5" s="1"/>
  <c r="E10" i="5"/>
  <c r="E9" i="5"/>
  <c r="H9" i="5" s="1"/>
  <c r="E8" i="5"/>
  <c r="E7" i="5"/>
  <c r="G36" i="5"/>
  <c r="G25" i="5"/>
  <c r="G16" i="5"/>
  <c r="G6" i="5"/>
  <c r="F36" i="5"/>
  <c r="F25" i="5"/>
  <c r="F16" i="5"/>
  <c r="F6" i="5"/>
  <c r="D36" i="5"/>
  <c r="D25" i="5"/>
  <c r="D16" i="5"/>
  <c r="D6" i="5"/>
  <c r="C36" i="5"/>
  <c r="C25" i="5"/>
  <c r="C16" i="5"/>
  <c r="C6" i="5"/>
  <c r="H12" i="8"/>
  <c r="G16" i="8"/>
  <c r="F16" i="8"/>
  <c r="E14" i="8"/>
  <c r="H14" i="8" s="1"/>
  <c r="E12" i="8"/>
  <c r="E10" i="8"/>
  <c r="H10" i="8" s="1"/>
  <c r="E8" i="8"/>
  <c r="H8" i="8" s="1"/>
  <c r="E6" i="8"/>
  <c r="H6" i="8" s="1"/>
  <c r="D16" i="8"/>
  <c r="C16" i="8"/>
  <c r="E6" i="6"/>
  <c r="H6" i="6" s="1"/>
  <c r="E7" i="6"/>
  <c r="H7" i="6" s="1"/>
  <c r="E8" i="6"/>
  <c r="H8" i="6" s="1"/>
  <c r="E9" i="6"/>
  <c r="E10" i="6"/>
  <c r="H10" i="6" s="1"/>
  <c r="E11" i="6"/>
  <c r="E12" i="6"/>
  <c r="H76" i="6"/>
  <c r="H75" i="6"/>
  <c r="H74" i="6"/>
  <c r="H73" i="6"/>
  <c r="H72" i="6"/>
  <c r="H71" i="6"/>
  <c r="H70" i="6"/>
  <c r="H69" i="6"/>
  <c r="H68" i="6"/>
  <c r="H67" i="6"/>
  <c r="H66" i="6"/>
  <c r="H65" i="6"/>
  <c r="H64" i="6"/>
  <c r="H63" i="6"/>
  <c r="H62" i="6"/>
  <c r="H61" i="6"/>
  <c r="H60" i="6"/>
  <c r="H59" i="6"/>
  <c r="H58" i="6"/>
  <c r="H57" i="6"/>
  <c r="H56" i="6"/>
  <c r="H55" i="6"/>
  <c r="H54" i="6"/>
  <c r="H53" i="6"/>
  <c r="H52" i="6"/>
  <c r="H51" i="6"/>
  <c r="H50" i="6"/>
  <c r="H48" i="6"/>
  <c r="H47" i="6"/>
  <c r="H42" i="6"/>
  <c r="H41" i="6"/>
  <c r="H40" i="6"/>
  <c r="H39" i="6"/>
  <c r="H36" i="6"/>
  <c r="H35" i="6"/>
  <c r="H34" i="6"/>
  <c r="H30" i="6"/>
  <c r="H25" i="6"/>
  <c r="H21" i="6"/>
  <c r="H16" i="6"/>
  <c r="H12" i="6"/>
  <c r="H11" i="6"/>
  <c r="H9"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H49" i="6" s="1"/>
  <c r="E48" i="6"/>
  <c r="E47" i="6"/>
  <c r="E46" i="6"/>
  <c r="H46" i="6" s="1"/>
  <c r="E45" i="6"/>
  <c r="H45" i="6" s="1"/>
  <c r="E44" i="6"/>
  <c r="H44" i="6" s="1"/>
  <c r="E42" i="6"/>
  <c r="E41" i="6"/>
  <c r="E40" i="6"/>
  <c r="E39" i="6"/>
  <c r="E38" i="6"/>
  <c r="H38" i="6" s="1"/>
  <c r="E37" i="6"/>
  <c r="H37" i="6" s="1"/>
  <c r="E36" i="6"/>
  <c r="E35" i="6"/>
  <c r="E34" i="6"/>
  <c r="E32" i="6"/>
  <c r="H32" i="6" s="1"/>
  <c r="E31" i="6"/>
  <c r="H31" i="6" s="1"/>
  <c r="E30" i="6"/>
  <c r="E29" i="6"/>
  <c r="H29" i="6" s="1"/>
  <c r="E28" i="6"/>
  <c r="H28" i="6" s="1"/>
  <c r="E27" i="6"/>
  <c r="H27" i="6" s="1"/>
  <c r="E26" i="6"/>
  <c r="H26" i="6" s="1"/>
  <c r="E25" i="6"/>
  <c r="E24" i="6"/>
  <c r="H24" i="6" s="1"/>
  <c r="E22" i="6"/>
  <c r="H22" i="6" s="1"/>
  <c r="E21" i="6"/>
  <c r="E20" i="6"/>
  <c r="H20" i="6" s="1"/>
  <c r="E19" i="6"/>
  <c r="H19" i="6" s="1"/>
  <c r="E18" i="6"/>
  <c r="H18" i="6" s="1"/>
  <c r="E17" i="6"/>
  <c r="H17" i="6" s="1"/>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D23" i="6"/>
  <c r="D13" i="6"/>
  <c r="D5" i="6"/>
  <c r="C69" i="6"/>
  <c r="C65" i="6"/>
  <c r="C57" i="6"/>
  <c r="C53" i="6"/>
  <c r="C43" i="6"/>
  <c r="C33" i="6"/>
  <c r="C23" i="6"/>
  <c r="C13" i="6"/>
  <c r="C5" i="6"/>
  <c r="C42" i="5" l="1"/>
  <c r="H16" i="5"/>
  <c r="G42" i="5"/>
  <c r="F42" i="5"/>
  <c r="D42" i="5"/>
  <c r="H6" i="5"/>
  <c r="E6" i="5"/>
  <c r="E16" i="8"/>
  <c r="E43" i="6"/>
  <c r="H43" i="6" s="1"/>
  <c r="E33" i="6"/>
  <c r="H33" i="6" s="1"/>
  <c r="E23" i="6"/>
  <c r="H23" i="6" s="1"/>
  <c r="G77" i="6"/>
  <c r="F77" i="6"/>
  <c r="E13" i="6"/>
  <c r="H13" i="6" s="1"/>
  <c r="D77" i="6"/>
  <c r="C77" i="6"/>
  <c r="E5" i="6"/>
  <c r="E25" i="5"/>
  <c r="E16" i="5"/>
  <c r="H16" i="8"/>
  <c r="E42" i="5" l="1"/>
  <c r="H42" i="5"/>
  <c r="E77" i="6"/>
  <c r="H5" i="6"/>
  <c r="H77" i="6" s="1"/>
</calcChain>
</file>

<file path=xl/sharedStrings.xml><?xml version="1.0" encoding="utf-8"?>
<sst xmlns="http://schemas.openxmlformats.org/spreadsheetml/2006/main" count="210" uniqueCount="149">
  <si>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</si>
  <si>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</si>
  <si>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</si>
  <si>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</si>
  <si>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</si>
  <si>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</si>
  <si>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</si>
  <si>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</si>
  <si>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</si>
  <si>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</si>
  <si>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</si>
  <si>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</si>
  <si>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</si>
  <si>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</si>
  <si>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</si>
  <si>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</si>
  <si>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</si>
  <si>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</si>
  <si>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</si>
  <si>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</si>
  <si>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</si>
  <si>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</si>
  <si>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</si>
  <si>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</si>
  <si>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</si>
  <si>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</si>
  <si>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</si>
  <si>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</si>
  <si>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</si>
  <si>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</si>
  <si>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</si>
  <si>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</si>
  <si>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</si>
  <si>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</si>
  <si>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</si>
  <si>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</si>
  <si>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</si>
  <si>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</si>
  <si>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</si>
  <si>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</si>
  <si>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</si>
  <si>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</si>
  <si>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</si>
  <si>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</si>
  <si>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</si>
  <si>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</si>
  <si>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</si>
  <si>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</si>
  <si>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</si>
  <si>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</si>
  <si>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</si>
  <si>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</si>
  <si>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</si>
  <si>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</si>
  <si>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</si>
  <si>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</si>
  <si>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</si>
  <si>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</si>
  <si>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</si>
  <si>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</si>
  <si>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</si>
  <si>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</si>
  <si>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</si>
  <si>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</si>
  <si>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</si>
  <si>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</si>
  <si>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</si>
  <si>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</si>
  <si>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</si>
  <si>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</si>
  <si>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</si>
  <si>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</si>
  <si>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</si>
  <si>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</si>
  <si>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</si>
  <si>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</si>
  <si>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</si>
  <si>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</si>
  <si>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</si>
  <si>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</si>
  <si>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</si>
  <si>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</si>
  <si>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</si>
  <si>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</si>
  <si>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</si>
  <si>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</si>
  <si>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</si>
  <si>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</si>
  <si>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</si>
  <si>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</si>
  <si>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</si>
  <si>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</si>
  <si>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</si>
  <si>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</si>
  <si>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</si>
  <si>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</si>
  <si>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</si>
  <si>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</si>
  <si>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</si>
  <si>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</si>
  <si>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</si>
  <si>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</si>
  <si>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</si>
  <si>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</si>
  <si>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</si>
  <si>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</si>
  <si>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</si>
  <si>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</si>
  <si>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</si>
  <si>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</si>
  <si>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</si>
  <si>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</si>
  <si>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</si>
  <si>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</si>
  <si>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</si>
  <si>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</si>
  <si>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</si>
  <si>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</si>
  <si>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</si>
  <si>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</si>
  <si>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</si>
  <si>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</si>
  <si>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</si>
  <si>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</si>
  <si>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</si>
  <si>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</si>
  <si>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</si>
  <si>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</si>
  <si>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 MIGUEL DE ALLENDE, GTO.
ESTADO ANALÍTICO DEL EJERCICIO DEL PRESUPUESTO DE EGRESOS
Clasificación por Objeto del Gasto (Capítulo y Concepto)
Del 1 de Enero al AL 31 DE DICIEMBRE DEL 2018</t>
  </si>
  <si>
    <t>SISTEMA PARA EL DESARROLLO INTEGRAL DE LA FAMILIA DEL MUNICIPIO DE SAN MIGUEL DE ALLENDE, GTO.
ESTADO ANALÍTICO DEL EJERCICIO DEL PRESUPUESTO DE EGRESOS
Clasificación Económica (por Tipo de Gasto)
Del 1 de Enero al AL 31 DE DICIEMBRE DEL 2018</t>
  </si>
  <si>
    <t>ADMINISTRACION</t>
  </si>
  <si>
    <t>CADI ESTANCIA INFANTIL</t>
  </si>
  <si>
    <t>CEMAIV</t>
  </si>
  <si>
    <t>ALIMENTARIO</t>
  </si>
  <si>
    <t>NTC Y CASA DE DIA</t>
  </si>
  <si>
    <t>REHABILITACIÓN</t>
  </si>
  <si>
    <t>PREVERP</t>
  </si>
  <si>
    <t>ADULTO MAYOR</t>
  </si>
  <si>
    <t>TRABAJO SOCIAL</t>
  </si>
  <si>
    <t>SERVICIOS</t>
  </si>
  <si>
    <t>EDUCADORAS COMUNITARIAS</t>
  </si>
  <si>
    <t>JURIDICO</t>
  </si>
  <si>
    <t>PROCURADURIA</t>
  </si>
  <si>
    <t>DESARROLLO FAMILIAR Y COMUNITARIO</t>
  </si>
  <si>
    <t>SISTEMA PARA EL DESARROLLO INTEGRAL DE LA FAMILIA DEL MUNICIPIO DE SAN MIGUEL DE ALLENDE, GTO.
ESTADO ANALÍTICO DEL EJERCICIO DEL PRESUPUESTO DE EGRESOS
Clasificación Administrativa
Del 1 de Enero al AL 31 DE DICIEMBRE DEL 2018</t>
  </si>
  <si>
    <t>Gobierno (Federal/Estatal/Municipal) de SISTEMA PARA EL DESARROLLO INTEGRAL DE LA FAMILIA DEL MUNICIPIO DE SAN MIGUEL DE ALLENDE, GTO.
Estado Analítico del Ejercicio del Presupuesto de Egresos
Clasificación Administrativa
Del 1 de Enero al AL 31 DE DICIEMBRE DEL 2018</t>
  </si>
  <si>
    <t>Sector Paraestatal del Gobierno (Federal/Estatal/Municipal) de SISTEMA PARA EL DESARROLLO INTEGRAL DE LA FAMILIA DEL MUNICIPIO DE SAN MIGUEL DE ALLENDE, GTO.
Estado Analítico del Ejercicio del Presupuesto de Egresos
Clasificación Administrativa
Del 1 de Enero al AL 31 DE DICIEMBRE DEL 2018</t>
  </si>
  <si>
    <t>SISTEMA PARA EL DESARROLLO INTEGRAL DE LA FAMILIA DEL MUNICIPIO DE SAN MIGUEL DE ALLENDE, GTO.
ESTADO ANALÍTICO DEL EJERCICIO DEL PRESUPUESTO DE EGRESOS
Clasificación Funcional (Finalidad y Función)
Del 1 de Enero al AL 31 DE DICIEMBRE DEL 2018</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</si>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</sst>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5">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xf numFmtId="0" fontId="0" fillId="3" borderId="12" xfId="0" applyFont="1" applyFill="1" applyBorder="1" applyAlignment="1">
      <alignment horizontal="left" vertical="top" wrapText="1"/>
    </xf>
    <xf numFmtId="0" fontId="0" fillId="3" borderId="0" xfId="0" applyFont="1" applyFill="1" applyBorder="1" applyAlignment="1">
      <alignment horizontal="left" vertical="top"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tabSelected="1" workbookViewId="0">
      <selection sqref="A1:H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16854005.960000001</v>
      </c>
      <c r="D5" s="14">
        <f>SUM(D6:D12)</f>
        <v>1528398.26</v>
      </c>
      <c r="E5" s="14">
        <f>C5+D5</f>
        <v>18382404.220000003</v>
      </c>
      <c r="F5" s="14">
        <f>SUM(F6:F12)</f>
        <v>16729810.1</v>
      </c>
      <c r="G5" s="14">
        <f>SUM(G6:G12)</f>
        <v>16729810.1</v>
      </c>
      <c r="H5" s="14">
        <f>E5-F5</f>
        <v>1652594.1200000029</v>
      </c>
    </row>
    <row r="6" spans="1:8" x14ac:dyDescent="0.2">
      <c r="A6" s="49">
        <v>1100</v>
      </c>
      <c r="B6" s="11" t="s">
        <v>70</v>
      </c>
      <c r="C6" s="15">
        <v>10617413.050000001</v>
      </c>
      <c r="D6" s="15">
        <v>359655.69</v>
      </c>
      <c r="E6" s="15">
        <f t="shared" ref="E6:E69" si="0">C6+D6</f>
        <v>10977068.74</v>
      </c>
      <c r="F6" s="15">
        <v>9829782.5299999993</v>
      </c>
      <c r="G6" s="15">
        <v>9829782.5299999993</v>
      </c>
      <c r="H6" s="15">
        <f t="shared" ref="H6:H69" si="1">E6-F6</f>
        <v>1147286.2100000009</v>
      </c>
    </row>
    <row r="7" spans="1:8" x14ac:dyDescent="0.2">
      <c r="A7" s="49">
        <v>1200</v>
      </c>
      <c r="B7" s="11" t="s">
        <v>71</v>
      </c>
      <c r="C7" s="15">
        <v>3606689.34</v>
      </c>
      <c r="D7" s="15">
        <v>205521.73</v>
      </c>
      <c r="E7" s="15">
        <f t="shared" si="0"/>
        <v>3812211.07</v>
      </c>
      <c r="F7" s="15">
        <v>3742211.07</v>
      </c>
      <c r="G7" s="15">
        <v>3742211.07</v>
      </c>
      <c r="H7" s="15">
        <f t="shared" si="1"/>
        <v>70000</v>
      </c>
    </row>
    <row r="8" spans="1:8" x14ac:dyDescent="0.2">
      <c r="A8" s="49">
        <v>1300</v>
      </c>
      <c r="B8" s="11" t="s">
        <v>72</v>
      </c>
      <c r="C8" s="15">
        <v>2014446.6</v>
      </c>
      <c r="D8" s="15">
        <v>557071.35999999999</v>
      </c>
      <c r="E8" s="15">
        <f t="shared" si="0"/>
        <v>2571517.96</v>
      </c>
      <c r="F8" s="15">
        <v>2218471.34</v>
      </c>
      <c r="G8" s="15">
        <v>2218471.34</v>
      </c>
      <c r="H8" s="15">
        <f t="shared" si="1"/>
        <v>353046.62000000011</v>
      </c>
    </row>
    <row r="9" spans="1:8" x14ac:dyDescent="0.2">
      <c r="A9" s="49">
        <v>1400</v>
      </c>
      <c r="B9" s="11" t="s">
        <v>35</v>
      </c>
      <c r="C9" s="15">
        <v>0</v>
      </c>
      <c r="D9" s="15">
        <v>0</v>
      </c>
      <c r="E9" s="15">
        <f t="shared" si="0"/>
        <v>0</v>
      </c>
      <c r="F9" s="15">
        <v>0</v>
      </c>
      <c r="G9" s="15">
        <v>0</v>
      </c>
      <c r="H9" s="15">
        <f t="shared" si="1"/>
        <v>0</v>
      </c>
    </row>
    <row r="10" spans="1:8" x14ac:dyDescent="0.2">
      <c r="A10" s="49">
        <v>1500</v>
      </c>
      <c r="B10" s="11" t="s">
        <v>73</v>
      </c>
      <c r="C10" s="15">
        <v>615456.97</v>
      </c>
      <c r="D10" s="15">
        <v>406149.48</v>
      </c>
      <c r="E10" s="15">
        <f t="shared" si="0"/>
        <v>1021606.45</v>
      </c>
      <c r="F10" s="15">
        <v>939345.16</v>
      </c>
      <c r="G10" s="15">
        <v>939345.16</v>
      </c>
      <c r="H10" s="15">
        <f t="shared" si="1"/>
        <v>82261.289999999921</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0</v>
      </c>
      <c r="D12" s="15">
        <v>0</v>
      </c>
      <c r="E12" s="15">
        <f t="shared" si="0"/>
        <v>0</v>
      </c>
      <c r="F12" s="15">
        <v>0</v>
      </c>
      <c r="G12" s="15">
        <v>0</v>
      </c>
      <c r="H12" s="15">
        <f t="shared" si="1"/>
        <v>0</v>
      </c>
    </row>
    <row r="13" spans="1:8" x14ac:dyDescent="0.2">
      <c r="A13" s="48" t="s">
        <v>62</v>
      </c>
      <c r="B13" s="7"/>
      <c r="C13" s="15">
        <f>SUM(C14:C22)</f>
        <v>2529800</v>
      </c>
      <c r="D13" s="15">
        <f>SUM(D14:D22)</f>
        <v>983753.01</v>
      </c>
      <c r="E13" s="15">
        <f t="shared" si="0"/>
        <v>3513553.01</v>
      </c>
      <c r="F13" s="15">
        <f>SUM(F14:F22)</f>
        <v>2925829.7</v>
      </c>
      <c r="G13" s="15">
        <f>SUM(G14:G22)</f>
        <v>2925829.7</v>
      </c>
      <c r="H13" s="15">
        <f t="shared" si="1"/>
        <v>587723.30999999959</v>
      </c>
    </row>
    <row r="14" spans="1:8" x14ac:dyDescent="0.2">
      <c r="A14" s="49">
        <v>2100</v>
      </c>
      <c r="B14" s="11" t="s">
        <v>75</v>
      </c>
      <c r="C14" s="15">
        <v>399800</v>
      </c>
      <c r="D14" s="15">
        <v>22377.8</v>
      </c>
      <c r="E14" s="15">
        <f t="shared" si="0"/>
        <v>422177.8</v>
      </c>
      <c r="F14" s="15">
        <v>312599.07</v>
      </c>
      <c r="G14" s="15">
        <v>312599.07</v>
      </c>
      <c r="H14" s="15">
        <f t="shared" si="1"/>
        <v>109578.72999999998</v>
      </c>
    </row>
    <row r="15" spans="1:8" x14ac:dyDescent="0.2">
      <c r="A15" s="49">
        <v>2200</v>
      </c>
      <c r="B15" s="11" t="s">
        <v>76</v>
      </c>
      <c r="C15" s="15">
        <v>824000</v>
      </c>
      <c r="D15" s="15">
        <v>27137.200000000001</v>
      </c>
      <c r="E15" s="15">
        <f t="shared" si="0"/>
        <v>851137.2</v>
      </c>
      <c r="F15" s="15">
        <v>731346.3</v>
      </c>
      <c r="G15" s="15">
        <v>731346.3</v>
      </c>
      <c r="H15" s="15">
        <f t="shared" si="1"/>
        <v>119790.89999999991</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135000</v>
      </c>
      <c r="D17" s="15">
        <v>27000</v>
      </c>
      <c r="E17" s="15">
        <f t="shared" si="0"/>
        <v>162000</v>
      </c>
      <c r="F17" s="15">
        <v>149504.6</v>
      </c>
      <c r="G17" s="15">
        <v>149504.6</v>
      </c>
      <c r="H17" s="15">
        <f t="shared" si="1"/>
        <v>12495.399999999994</v>
      </c>
    </row>
    <row r="18" spans="1:8" x14ac:dyDescent="0.2">
      <c r="A18" s="49">
        <v>2500</v>
      </c>
      <c r="B18" s="11" t="s">
        <v>79</v>
      </c>
      <c r="C18" s="15">
        <v>492000</v>
      </c>
      <c r="D18" s="15">
        <v>324238.01</v>
      </c>
      <c r="E18" s="15">
        <f t="shared" si="0"/>
        <v>816238.01</v>
      </c>
      <c r="F18" s="15">
        <v>701977.29</v>
      </c>
      <c r="G18" s="15">
        <v>701977.29</v>
      </c>
      <c r="H18" s="15">
        <f t="shared" si="1"/>
        <v>114260.71999999997</v>
      </c>
    </row>
    <row r="19" spans="1:8" x14ac:dyDescent="0.2">
      <c r="A19" s="49">
        <v>2600</v>
      </c>
      <c r="B19" s="11" t="s">
        <v>80</v>
      </c>
      <c r="C19" s="15">
        <v>520000</v>
      </c>
      <c r="D19" s="15">
        <v>509000</v>
      </c>
      <c r="E19" s="15">
        <f t="shared" si="0"/>
        <v>1029000</v>
      </c>
      <c r="F19" s="15">
        <v>910259.02</v>
      </c>
      <c r="G19" s="15">
        <v>910259.02</v>
      </c>
      <c r="H19" s="15">
        <f t="shared" si="1"/>
        <v>118740.97999999998</v>
      </c>
    </row>
    <row r="20" spans="1:8" x14ac:dyDescent="0.2">
      <c r="A20" s="49">
        <v>2700</v>
      </c>
      <c r="B20" s="11" t="s">
        <v>81</v>
      </c>
      <c r="C20" s="15">
        <v>36000</v>
      </c>
      <c r="D20" s="15">
        <v>80000</v>
      </c>
      <c r="E20" s="15">
        <f t="shared" si="0"/>
        <v>116000</v>
      </c>
      <c r="F20" s="15">
        <v>48355</v>
      </c>
      <c r="G20" s="15">
        <v>48355</v>
      </c>
      <c r="H20" s="15">
        <f t="shared" si="1"/>
        <v>67645</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123000</v>
      </c>
      <c r="D22" s="15">
        <v>-6000</v>
      </c>
      <c r="E22" s="15">
        <f t="shared" si="0"/>
        <v>117000</v>
      </c>
      <c r="F22" s="15">
        <v>71788.42</v>
      </c>
      <c r="G22" s="15">
        <v>71788.42</v>
      </c>
      <c r="H22" s="15">
        <f t="shared" si="1"/>
        <v>45211.58</v>
      </c>
    </row>
    <row r="23" spans="1:8" x14ac:dyDescent="0.2">
      <c r="A23" s="48" t="s">
        <v>63</v>
      </c>
      <c r="B23" s="7"/>
      <c r="C23" s="15">
        <f>SUM(C24:C32)</f>
        <v>3124431.4699999997</v>
      </c>
      <c r="D23" s="15">
        <f>SUM(D24:D32)</f>
        <v>-49510.01999999999</v>
      </c>
      <c r="E23" s="15">
        <f t="shared" si="0"/>
        <v>3074921.4499999997</v>
      </c>
      <c r="F23" s="15">
        <f>SUM(F24:F32)</f>
        <v>2425469.7800000003</v>
      </c>
      <c r="G23" s="15">
        <f>SUM(G24:G32)</f>
        <v>2426234.7800000003</v>
      </c>
      <c r="H23" s="15">
        <f t="shared" si="1"/>
        <v>649451.66999999946</v>
      </c>
    </row>
    <row r="24" spans="1:8" x14ac:dyDescent="0.2">
      <c r="A24" s="49">
        <v>3100</v>
      </c>
      <c r="B24" s="11" t="s">
        <v>84</v>
      </c>
      <c r="C24" s="15">
        <v>384500</v>
      </c>
      <c r="D24" s="15">
        <v>-23000</v>
      </c>
      <c r="E24" s="15">
        <f t="shared" si="0"/>
        <v>361500</v>
      </c>
      <c r="F24" s="15">
        <v>309632.28000000003</v>
      </c>
      <c r="G24" s="15">
        <v>309632.28000000003</v>
      </c>
      <c r="H24" s="15">
        <f t="shared" si="1"/>
        <v>51867.719999999972</v>
      </c>
    </row>
    <row r="25" spans="1:8" x14ac:dyDescent="0.2">
      <c r="A25" s="49">
        <v>3200</v>
      </c>
      <c r="B25" s="11" t="s">
        <v>85</v>
      </c>
      <c r="C25" s="15">
        <v>90000</v>
      </c>
      <c r="D25" s="15">
        <v>-90000</v>
      </c>
      <c r="E25" s="15">
        <f t="shared" si="0"/>
        <v>0</v>
      </c>
      <c r="F25" s="15">
        <v>0</v>
      </c>
      <c r="G25" s="15">
        <v>0</v>
      </c>
      <c r="H25" s="15">
        <f t="shared" si="1"/>
        <v>0</v>
      </c>
    </row>
    <row r="26" spans="1:8" x14ac:dyDescent="0.2">
      <c r="A26" s="49">
        <v>3300</v>
      </c>
      <c r="B26" s="11" t="s">
        <v>86</v>
      </c>
      <c r="C26" s="15">
        <v>318000</v>
      </c>
      <c r="D26" s="15">
        <v>-40802</v>
      </c>
      <c r="E26" s="15">
        <f t="shared" si="0"/>
        <v>277198</v>
      </c>
      <c r="F26" s="15">
        <v>206994.89</v>
      </c>
      <c r="G26" s="15">
        <v>206994.89</v>
      </c>
      <c r="H26" s="15">
        <f t="shared" si="1"/>
        <v>70203.109999999986</v>
      </c>
    </row>
    <row r="27" spans="1:8" x14ac:dyDescent="0.2">
      <c r="A27" s="49">
        <v>3400</v>
      </c>
      <c r="B27" s="11" t="s">
        <v>87</v>
      </c>
      <c r="C27" s="15">
        <v>181500</v>
      </c>
      <c r="D27" s="15">
        <v>37000</v>
      </c>
      <c r="E27" s="15">
        <f t="shared" si="0"/>
        <v>218500</v>
      </c>
      <c r="F27" s="15">
        <v>200714.54</v>
      </c>
      <c r="G27" s="15">
        <v>200714.54</v>
      </c>
      <c r="H27" s="15">
        <f t="shared" si="1"/>
        <v>17785.459999999992</v>
      </c>
    </row>
    <row r="28" spans="1:8" x14ac:dyDescent="0.2">
      <c r="A28" s="49">
        <v>3500</v>
      </c>
      <c r="B28" s="11" t="s">
        <v>88</v>
      </c>
      <c r="C28" s="15">
        <v>1007599.58</v>
      </c>
      <c r="D28" s="15">
        <v>-172000</v>
      </c>
      <c r="E28" s="15">
        <f t="shared" si="0"/>
        <v>835599.58</v>
      </c>
      <c r="F28" s="15">
        <v>619534.31000000006</v>
      </c>
      <c r="G28" s="15">
        <v>619534.31000000006</v>
      </c>
      <c r="H28" s="15">
        <f t="shared" si="1"/>
        <v>216065.2699999999</v>
      </c>
    </row>
    <row r="29" spans="1:8" x14ac:dyDescent="0.2">
      <c r="A29" s="49">
        <v>3600</v>
      </c>
      <c r="B29" s="11" t="s">
        <v>89</v>
      </c>
      <c r="C29" s="15">
        <v>6100</v>
      </c>
      <c r="D29" s="15">
        <v>70000</v>
      </c>
      <c r="E29" s="15">
        <f t="shared" si="0"/>
        <v>76100</v>
      </c>
      <c r="F29" s="15">
        <v>0</v>
      </c>
      <c r="G29" s="15">
        <v>0</v>
      </c>
      <c r="H29" s="15">
        <f t="shared" si="1"/>
        <v>76100</v>
      </c>
    </row>
    <row r="30" spans="1:8" x14ac:dyDescent="0.2">
      <c r="A30" s="49">
        <v>3700</v>
      </c>
      <c r="B30" s="11" t="s">
        <v>90</v>
      </c>
      <c r="C30" s="15">
        <v>158100.42000000001</v>
      </c>
      <c r="D30" s="15">
        <v>30841.57</v>
      </c>
      <c r="E30" s="15">
        <f t="shared" si="0"/>
        <v>188941.99000000002</v>
      </c>
      <c r="F30" s="15">
        <v>132490.48000000001</v>
      </c>
      <c r="G30" s="15">
        <v>132490.48000000001</v>
      </c>
      <c r="H30" s="15">
        <f t="shared" si="1"/>
        <v>56451.510000000009</v>
      </c>
    </row>
    <row r="31" spans="1:8" x14ac:dyDescent="0.2">
      <c r="A31" s="49">
        <v>3800</v>
      </c>
      <c r="B31" s="11" t="s">
        <v>91</v>
      </c>
      <c r="C31" s="15">
        <v>636500</v>
      </c>
      <c r="D31" s="15">
        <v>112993</v>
      </c>
      <c r="E31" s="15">
        <f t="shared" si="0"/>
        <v>749493</v>
      </c>
      <c r="F31" s="15">
        <v>629194.19999999995</v>
      </c>
      <c r="G31" s="15">
        <v>629959.19999999995</v>
      </c>
      <c r="H31" s="15">
        <f t="shared" si="1"/>
        <v>120298.80000000005</v>
      </c>
    </row>
    <row r="32" spans="1:8" x14ac:dyDescent="0.2">
      <c r="A32" s="49">
        <v>3900</v>
      </c>
      <c r="B32" s="11" t="s">
        <v>19</v>
      </c>
      <c r="C32" s="15">
        <v>342131.47</v>
      </c>
      <c r="D32" s="15">
        <v>25457.41</v>
      </c>
      <c r="E32" s="15">
        <f t="shared" si="0"/>
        <v>367588.87999999995</v>
      </c>
      <c r="F32" s="15">
        <v>326909.08</v>
      </c>
      <c r="G32" s="15">
        <v>326909.08</v>
      </c>
      <c r="H32" s="15">
        <f t="shared" si="1"/>
        <v>40679.79999999993</v>
      </c>
    </row>
    <row r="33" spans="1:8" x14ac:dyDescent="0.2">
      <c r="A33" s="48" t="s">
        <v>64</v>
      </c>
      <c r="B33" s="7"/>
      <c r="C33" s="15">
        <f>SUM(C34:C42)</f>
        <v>3902908.53</v>
      </c>
      <c r="D33" s="15">
        <f>SUM(D34:D42)</f>
        <v>983164.5</v>
      </c>
      <c r="E33" s="15">
        <f t="shared" si="0"/>
        <v>4886073.0299999993</v>
      </c>
      <c r="F33" s="15">
        <f>SUM(F34:F42)</f>
        <v>4412628.7</v>
      </c>
      <c r="G33" s="15">
        <f>SUM(G34:G42)</f>
        <v>4412628.7</v>
      </c>
      <c r="H33" s="15">
        <f t="shared" si="1"/>
        <v>473444.32999999914</v>
      </c>
    </row>
    <row r="34" spans="1:8" x14ac:dyDescent="0.2">
      <c r="A34" s="49">
        <v>4100</v>
      </c>
      <c r="B34" s="11" t="s">
        <v>92</v>
      </c>
      <c r="C34" s="15">
        <v>0</v>
      </c>
      <c r="D34" s="15">
        <v>0</v>
      </c>
      <c r="E34" s="15">
        <f t="shared" si="0"/>
        <v>0</v>
      </c>
      <c r="F34" s="15">
        <v>0</v>
      </c>
      <c r="G34" s="15">
        <v>0</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3762504.44</v>
      </c>
      <c r="D37" s="15">
        <v>983164.5</v>
      </c>
      <c r="E37" s="15">
        <f t="shared" si="0"/>
        <v>4745668.9399999995</v>
      </c>
      <c r="F37" s="15">
        <v>4286093.88</v>
      </c>
      <c r="G37" s="15">
        <v>4286093.88</v>
      </c>
      <c r="H37" s="15">
        <f t="shared" si="1"/>
        <v>459575.05999999959</v>
      </c>
    </row>
    <row r="38" spans="1:8" x14ac:dyDescent="0.2">
      <c r="A38" s="49">
        <v>4500</v>
      </c>
      <c r="B38" s="11" t="s">
        <v>41</v>
      </c>
      <c r="C38" s="15">
        <v>140404.09</v>
      </c>
      <c r="D38" s="15">
        <v>0</v>
      </c>
      <c r="E38" s="15">
        <f t="shared" si="0"/>
        <v>140404.09</v>
      </c>
      <c r="F38" s="15">
        <v>126534.82</v>
      </c>
      <c r="G38" s="15">
        <v>126534.82</v>
      </c>
      <c r="H38" s="15">
        <f t="shared" si="1"/>
        <v>13869.26999999999</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1351000</v>
      </c>
      <c r="D43" s="15">
        <f>SUM(D44:D52)</f>
        <v>521479</v>
      </c>
      <c r="E43" s="15">
        <f t="shared" si="0"/>
        <v>1872479</v>
      </c>
      <c r="F43" s="15">
        <f>SUM(F44:F52)</f>
        <v>1727811.77</v>
      </c>
      <c r="G43" s="15">
        <f>SUM(G44:G52)</f>
        <v>1727811.77</v>
      </c>
      <c r="H43" s="15">
        <f t="shared" si="1"/>
        <v>144667.22999999998</v>
      </c>
    </row>
    <row r="44" spans="1:8" x14ac:dyDescent="0.2">
      <c r="A44" s="49">
        <v>5100</v>
      </c>
      <c r="B44" s="11" t="s">
        <v>99</v>
      </c>
      <c r="C44" s="15">
        <v>180000</v>
      </c>
      <c r="D44" s="15">
        <v>266417</v>
      </c>
      <c r="E44" s="15">
        <f t="shared" si="0"/>
        <v>446417</v>
      </c>
      <c r="F44" s="15">
        <v>337542.26</v>
      </c>
      <c r="G44" s="15">
        <v>337542.26</v>
      </c>
      <c r="H44" s="15">
        <f t="shared" si="1"/>
        <v>108874.73999999999</v>
      </c>
    </row>
    <row r="45" spans="1:8" x14ac:dyDescent="0.2">
      <c r="A45" s="49">
        <v>5200</v>
      </c>
      <c r="B45" s="11" t="s">
        <v>100</v>
      </c>
      <c r="C45" s="15">
        <v>0</v>
      </c>
      <c r="D45" s="15">
        <v>80000</v>
      </c>
      <c r="E45" s="15">
        <f t="shared" si="0"/>
        <v>80000</v>
      </c>
      <c r="F45" s="15">
        <v>80000</v>
      </c>
      <c r="G45" s="15">
        <v>80000</v>
      </c>
      <c r="H45" s="15">
        <f t="shared" si="1"/>
        <v>0</v>
      </c>
    </row>
    <row r="46" spans="1:8" x14ac:dyDescent="0.2">
      <c r="A46" s="49">
        <v>5300</v>
      </c>
      <c r="B46" s="11" t="s">
        <v>101</v>
      </c>
      <c r="C46" s="15">
        <v>60000</v>
      </c>
      <c r="D46" s="15">
        <v>100000</v>
      </c>
      <c r="E46" s="15">
        <f t="shared" si="0"/>
        <v>160000</v>
      </c>
      <c r="F46" s="15">
        <v>135207.51</v>
      </c>
      <c r="G46" s="15">
        <v>135207.51</v>
      </c>
      <c r="H46" s="15">
        <f t="shared" si="1"/>
        <v>24792.489999999991</v>
      </c>
    </row>
    <row r="47" spans="1:8" x14ac:dyDescent="0.2">
      <c r="A47" s="49">
        <v>5400</v>
      </c>
      <c r="B47" s="11" t="s">
        <v>102</v>
      </c>
      <c r="C47" s="15">
        <v>1060000</v>
      </c>
      <c r="D47" s="15">
        <v>94577</v>
      </c>
      <c r="E47" s="15">
        <f t="shared" si="0"/>
        <v>1154577</v>
      </c>
      <c r="F47" s="15">
        <v>1154577</v>
      </c>
      <c r="G47" s="15">
        <v>1154577</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51000</v>
      </c>
      <c r="D49" s="15">
        <v>-19515</v>
      </c>
      <c r="E49" s="15">
        <f t="shared" si="0"/>
        <v>31485</v>
      </c>
      <c r="F49" s="15">
        <v>20485</v>
      </c>
      <c r="G49" s="15">
        <v>20485</v>
      </c>
      <c r="H49" s="15">
        <f t="shared" si="1"/>
        <v>11000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0</v>
      </c>
      <c r="E53" s="15">
        <f t="shared" si="0"/>
        <v>0</v>
      </c>
      <c r="F53" s="15">
        <f>SUM(F54:F56)</f>
        <v>0</v>
      </c>
      <c r="G53" s="15">
        <f>SUM(G54:G56)</f>
        <v>0</v>
      </c>
      <c r="H53" s="15">
        <f t="shared" si="1"/>
        <v>0</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0</v>
      </c>
      <c r="E55" s="15">
        <f t="shared" si="0"/>
        <v>0</v>
      </c>
      <c r="F55" s="15">
        <v>0</v>
      </c>
      <c r="G55" s="15">
        <v>0</v>
      </c>
      <c r="H55" s="15">
        <f t="shared" si="1"/>
        <v>0</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0</v>
      </c>
      <c r="E65" s="15">
        <f t="shared" si="0"/>
        <v>0</v>
      </c>
      <c r="F65" s="15">
        <f>SUM(F66:F68)</f>
        <v>0</v>
      </c>
      <c r="G65" s="15">
        <f>SUM(G66:G68)</f>
        <v>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0</v>
      </c>
      <c r="E68" s="15">
        <f t="shared" si="0"/>
        <v>0</v>
      </c>
      <c r="F68" s="15">
        <v>0</v>
      </c>
      <c r="G68" s="15">
        <v>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27762145.960000001</v>
      </c>
      <c r="D77" s="17">
        <f t="shared" si="4"/>
        <v>3967284.75</v>
      </c>
      <c r="E77" s="17">
        <f t="shared" si="4"/>
        <v>31729430.710000001</v>
      </c>
      <c r="F77" s="17">
        <f t="shared" si="4"/>
        <v>28221550.050000001</v>
      </c>
      <c r="G77" s="17">
        <f t="shared" si="4"/>
        <v>28222315.050000001</v>
      </c>
      <c r="H77" s="17">
        <f t="shared" si="4"/>
        <v>3507880.6600000011</v>
      </c>
    </row>
    <row r="78" spans="1:8" x14ac:dyDescent="0.2">
      <c r="A78" s="63" t="s">
        <v>148</v>
      </c>
      <c r="B78" s="63"/>
      <c r="C78" s="63"/>
      <c r="D78" s="63"/>
      <c r="E78" s="63"/>
    </row>
    <row r="79" spans="1:8" x14ac:dyDescent="0.2">
      <c r="A79" s="64"/>
      <c r="B79" s="64"/>
      <c r="C79" s="64"/>
      <c r="D79" s="64"/>
      <c r="E79" s="64"/>
    </row>
  </sheetData>
  <sheetProtection formatCells="0" formatColumns="0" formatRows="0" autoFilter="0"/>
  <mergeCells count="5">
    <mergeCell ref="A1:H1"/>
    <mergeCell ref="C2:G2"/>
    <mergeCell ref="H2:H3"/>
    <mergeCell ref="A2:B4"/>
    <mergeCell ref="A78:E79"/>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election sqref="A1:H1"/>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26270741.870000001</v>
      </c>
      <c r="D6" s="50">
        <v>3445805.75</v>
      </c>
      <c r="E6" s="50">
        <f>C6+D6</f>
        <v>29716547.620000001</v>
      </c>
      <c r="F6" s="50">
        <v>26367203.460000001</v>
      </c>
      <c r="G6" s="50">
        <v>26367968.460000001</v>
      </c>
      <c r="H6" s="50">
        <f>E6-F6</f>
        <v>3349344.16</v>
      </c>
    </row>
    <row r="7" spans="1:8" x14ac:dyDescent="0.2">
      <c r="A7" s="5"/>
      <c r="B7" s="18"/>
      <c r="C7" s="50"/>
      <c r="D7" s="50"/>
      <c r="E7" s="50"/>
      <c r="F7" s="50"/>
      <c r="G7" s="50"/>
      <c r="H7" s="50"/>
    </row>
    <row r="8" spans="1:8" x14ac:dyDescent="0.2">
      <c r="A8" s="5"/>
      <c r="B8" s="18" t="s">
        <v>1</v>
      </c>
      <c r="C8" s="50">
        <v>1351000</v>
      </c>
      <c r="D8" s="50">
        <v>521479</v>
      </c>
      <c r="E8" s="50">
        <f>C8+D8</f>
        <v>1872479</v>
      </c>
      <c r="F8" s="50">
        <v>1727811.77</v>
      </c>
      <c r="G8" s="50">
        <v>1727811.77</v>
      </c>
      <c r="H8" s="50">
        <f>E8-F8</f>
        <v>144667.22999999998</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140404.09</v>
      </c>
      <c r="D12" s="50">
        <v>0</v>
      </c>
      <c r="E12" s="50">
        <f>C12+D12</f>
        <v>140404.09</v>
      </c>
      <c r="F12" s="50">
        <v>126534.82</v>
      </c>
      <c r="G12" s="50">
        <v>126534.82</v>
      </c>
      <c r="H12" s="50">
        <f>E12-F12</f>
        <v>13869.26999999999</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27762145.960000001</v>
      </c>
      <c r="D16" s="17">
        <f>SUM(D6+D8+D10+D12+D14)</f>
        <v>3967284.75</v>
      </c>
      <c r="E16" s="17">
        <f>SUM(E6+E8+E10+E12+E14)</f>
        <v>31729430.710000001</v>
      </c>
      <c r="F16" s="17">
        <f t="shared" ref="F16:H16" si="0">SUM(F6+F8+F10+F12+F14)</f>
        <v>28221550.050000001</v>
      </c>
      <c r="G16" s="17">
        <f t="shared" si="0"/>
        <v>28222315.050000001</v>
      </c>
      <c r="H16" s="17">
        <f t="shared" si="0"/>
        <v>3507880.66</v>
      </c>
    </row>
    <row r="17" spans="1:5" x14ac:dyDescent="0.2">
      <c r="A17" s="63" t="s">
        <v>148</v>
      </c>
      <c r="B17" s="63"/>
      <c r="C17" s="63"/>
      <c r="D17" s="63"/>
      <c r="E17" s="63"/>
    </row>
    <row r="18" spans="1:5" x14ac:dyDescent="0.2">
      <c r="A18" s="64"/>
      <c r="B18" s="64"/>
      <c r="C18" s="64"/>
      <c r="D18" s="64"/>
      <c r="E18" s="64"/>
    </row>
  </sheetData>
  <sheetProtection formatCells="0" formatColumns="0" formatRows="0" autoFilter="0"/>
  <mergeCells count="5">
    <mergeCell ref="A1:H1"/>
    <mergeCell ref="C2:G2"/>
    <mergeCell ref="H2:H3"/>
    <mergeCell ref="A2:B4"/>
    <mergeCell ref="A17:E18"/>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election sqref="A1:H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2" t="s">
        <v>144</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4.9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8066246.29</v>
      </c>
      <c r="D7" s="15">
        <v>1572010.42</v>
      </c>
      <c r="E7" s="15">
        <f>C7+D7</f>
        <v>9638256.7100000009</v>
      </c>
      <c r="F7" s="15">
        <v>8807290.6600000001</v>
      </c>
      <c r="G7" s="15">
        <v>8808055.6600000001</v>
      </c>
      <c r="H7" s="15">
        <f>E7-F7</f>
        <v>830966.05000000075</v>
      </c>
    </row>
    <row r="8" spans="1:8" x14ac:dyDescent="0.2">
      <c r="A8" s="4" t="s">
        <v>131</v>
      </c>
      <c r="B8" s="22"/>
      <c r="C8" s="15">
        <v>2401998.17</v>
      </c>
      <c r="D8" s="15">
        <v>184431.71</v>
      </c>
      <c r="E8" s="15">
        <f t="shared" ref="E8:E13" si="0">C8+D8</f>
        <v>2586429.88</v>
      </c>
      <c r="F8" s="15">
        <v>2079784.68</v>
      </c>
      <c r="G8" s="15">
        <v>2079784.68</v>
      </c>
      <c r="H8" s="15">
        <f t="shared" ref="H8:H13" si="1">E8-F8</f>
        <v>506645.19999999995</v>
      </c>
    </row>
    <row r="9" spans="1:8" x14ac:dyDescent="0.2">
      <c r="A9" s="4" t="s">
        <v>132</v>
      </c>
      <c r="B9" s="22"/>
      <c r="C9" s="15">
        <v>953017.02</v>
      </c>
      <c r="D9" s="15">
        <v>-47741.36</v>
      </c>
      <c r="E9" s="15">
        <f t="shared" si="0"/>
        <v>905275.66</v>
      </c>
      <c r="F9" s="15">
        <v>815235.15</v>
      </c>
      <c r="G9" s="15">
        <v>815235.15</v>
      </c>
      <c r="H9" s="15">
        <f t="shared" si="1"/>
        <v>90040.510000000009</v>
      </c>
    </row>
    <row r="10" spans="1:8" x14ac:dyDescent="0.2">
      <c r="A10" s="4" t="s">
        <v>133</v>
      </c>
      <c r="B10" s="22"/>
      <c r="C10" s="15">
        <v>2081093.16</v>
      </c>
      <c r="D10" s="15">
        <v>11361.45</v>
      </c>
      <c r="E10" s="15">
        <f t="shared" si="0"/>
        <v>2092454.6099999999</v>
      </c>
      <c r="F10" s="15">
        <v>1815498.19</v>
      </c>
      <c r="G10" s="15">
        <v>1815498.19</v>
      </c>
      <c r="H10" s="15">
        <f t="shared" si="1"/>
        <v>276956.41999999993</v>
      </c>
    </row>
    <row r="11" spans="1:8" x14ac:dyDescent="0.2">
      <c r="A11" s="4" t="s">
        <v>134</v>
      </c>
      <c r="B11" s="22"/>
      <c r="C11" s="15">
        <v>1228212.92</v>
      </c>
      <c r="D11" s="15">
        <v>203354.8</v>
      </c>
      <c r="E11" s="15">
        <f t="shared" si="0"/>
        <v>1431567.72</v>
      </c>
      <c r="F11" s="15">
        <v>1082300.43</v>
      </c>
      <c r="G11" s="15">
        <v>1082300.43</v>
      </c>
      <c r="H11" s="15">
        <f t="shared" si="1"/>
        <v>349267.29000000004</v>
      </c>
    </row>
    <row r="12" spans="1:8" x14ac:dyDescent="0.2">
      <c r="A12" s="4" t="s">
        <v>135</v>
      </c>
      <c r="B12" s="22"/>
      <c r="C12" s="15">
        <v>1577885.6</v>
      </c>
      <c r="D12" s="15">
        <v>343853.36</v>
      </c>
      <c r="E12" s="15">
        <f t="shared" si="0"/>
        <v>1921738.96</v>
      </c>
      <c r="F12" s="15">
        <v>1641693.45</v>
      </c>
      <c r="G12" s="15">
        <v>1641693.45</v>
      </c>
      <c r="H12" s="15">
        <f t="shared" si="1"/>
        <v>280045.51</v>
      </c>
    </row>
    <row r="13" spans="1:8" x14ac:dyDescent="0.2">
      <c r="A13" s="4" t="s">
        <v>136</v>
      </c>
      <c r="B13" s="22"/>
      <c r="C13" s="15">
        <v>472841.54</v>
      </c>
      <c r="D13" s="15">
        <v>0</v>
      </c>
      <c r="E13" s="15">
        <f t="shared" si="0"/>
        <v>472841.54</v>
      </c>
      <c r="F13" s="15">
        <v>449456.81</v>
      </c>
      <c r="G13" s="15">
        <v>449456.81</v>
      </c>
      <c r="H13" s="15">
        <f t="shared" si="1"/>
        <v>23384.729999999981</v>
      </c>
    </row>
    <row r="14" spans="1:8" x14ac:dyDescent="0.2">
      <c r="A14" s="4" t="s">
        <v>137</v>
      </c>
      <c r="B14" s="22"/>
      <c r="C14" s="15">
        <v>804379.46</v>
      </c>
      <c r="D14" s="15">
        <v>72911.520000000004</v>
      </c>
      <c r="E14" s="15">
        <f t="shared" ref="E14" si="2">C14+D14</f>
        <v>877290.98</v>
      </c>
      <c r="F14" s="15">
        <v>776517.41</v>
      </c>
      <c r="G14" s="15">
        <v>776517.41</v>
      </c>
      <c r="H14" s="15">
        <f t="shared" ref="H14" si="3">E14-F14</f>
        <v>100773.56999999995</v>
      </c>
    </row>
    <row r="15" spans="1:8" x14ac:dyDescent="0.2">
      <c r="A15" s="4" t="s">
        <v>138</v>
      </c>
      <c r="B15" s="22"/>
      <c r="C15" s="15">
        <v>2685620.32</v>
      </c>
      <c r="D15" s="15">
        <v>1125087.95</v>
      </c>
      <c r="E15" s="15">
        <f t="shared" ref="E15" si="4">C15+D15</f>
        <v>3810708.2699999996</v>
      </c>
      <c r="F15" s="15">
        <v>3494256.98</v>
      </c>
      <c r="G15" s="15">
        <v>3494256.98</v>
      </c>
      <c r="H15" s="15">
        <f t="shared" ref="H15" si="5">E15-F15</f>
        <v>316451.28999999957</v>
      </c>
    </row>
    <row r="16" spans="1:8" x14ac:dyDescent="0.2">
      <c r="A16" s="4" t="s">
        <v>139</v>
      </c>
      <c r="B16" s="22"/>
      <c r="C16" s="15">
        <v>5179159.2699999996</v>
      </c>
      <c r="D16" s="15">
        <v>361092.83</v>
      </c>
      <c r="E16" s="15">
        <f t="shared" ref="E16" si="6">C16+D16</f>
        <v>5540252.0999999996</v>
      </c>
      <c r="F16" s="15">
        <v>5323867.8</v>
      </c>
      <c r="G16" s="15">
        <v>5323867.8</v>
      </c>
      <c r="H16" s="15">
        <f t="shared" ref="H16" si="7">E16-F16</f>
        <v>216384.29999999981</v>
      </c>
    </row>
    <row r="17" spans="1:8" x14ac:dyDescent="0.2">
      <c r="A17" s="4" t="s">
        <v>140</v>
      </c>
      <c r="B17" s="22"/>
      <c r="C17" s="15">
        <v>449340.1</v>
      </c>
      <c r="D17" s="15">
        <v>9450.41</v>
      </c>
      <c r="E17" s="15">
        <f t="shared" ref="E17" si="8">C17+D17</f>
        <v>458790.50999999995</v>
      </c>
      <c r="F17" s="15">
        <v>385987.31</v>
      </c>
      <c r="G17" s="15">
        <v>385987.31</v>
      </c>
      <c r="H17" s="15">
        <f t="shared" ref="H17" si="9">E17-F17</f>
        <v>72803.199999999953</v>
      </c>
    </row>
    <row r="18" spans="1:8" x14ac:dyDescent="0.2">
      <c r="A18" s="4" t="s">
        <v>141</v>
      </c>
      <c r="B18" s="22"/>
      <c r="C18" s="15">
        <v>165347.51999999999</v>
      </c>
      <c r="D18" s="15">
        <v>0</v>
      </c>
      <c r="E18" s="15">
        <f t="shared" ref="E18" si="10">C18+D18</f>
        <v>165347.51999999999</v>
      </c>
      <c r="F18" s="15">
        <v>69771.570000000007</v>
      </c>
      <c r="G18" s="15">
        <v>69771.570000000007</v>
      </c>
      <c r="H18" s="15">
        <f t="shared" ref="H18" si="11">E18-F18</f>
        <v>95575.949999999983</v>
      </c>
    </row>
    <row r="19" spans="1:8" x14ac:dyDescent="0.2">
      <c r="A19" s="4" t="s">
        <v>142</v>
      </c>
      <c r="B19" s="22"/>
      <c r="C19" s="15">
        <v>464043.68</v>
      </c>
      <c r="D19" s="15">
        <v>319098.31</v>
      </c>
      <c r="E19" s="15">
        <f t="shared" ref="E19" si="12">C19+D19</f>
        <v>783141.99</v>
      </c>
      <c r="F19" s="15">
        <v>631566.74</v>
      </c>
      <c r="G19" s="15">
        <v>631566.74</v>
      </c>
      <c r="H19" s="15">
        <f t="shared" ref="H19" si="13">E19-F19</f>
        <v>151575.25</v>
      </c>
    </row>
    <row r="20" spans="1:8" x14ac:dyDescent="0.2">
      <c r="A20" s="4" t="s">
        <v>143</v>
      </c>
      <c r="B20" s="22"/>
      <c r="C20" s="15">
        <v>1232960.9099999999</v>
      </c>
      <c r="D20" s="15">
        <v>-187626.65</v>
      </c>
      <c r="E20" s="15">
        <f t="shared" ref="E20" si="14">C20+D20</f>
        <v>1045334.2599999999</v>
      </c>
      <c r="F20" s="15">
        <v>848322.87</v>
      </c>
      <c r="G20" s="15">
        <v>848322.87</v>
      </c>
      <c r="H20" s="15">
        <f t="shared" ref="H20" si="15">E20-F20</f>
        <v>197011.3899999999</v>
      </c>
    </row>
    <row r="21" spans="1:8" x14ac:dyDescent="0.2">
      <c r="A21" s="4"/>
      <c r="B21" s="22"/>
      <c r="C21" s="15"/>
      <c r="D21" s="15"/>
      <c r="E21" s="15"/>
      <c r="F21" s="15"/>
      <c r="G21" s="15"/>
      <c r="H21" s="15"/>
    </row>
    <row r="22" spans="1:8" x14ac:dyDescent="0.2">
      <c r="A22" s="4"/>
      <c r="B22" s="25"/>
      <c r="C22" s="16"/>
      <c r="D22" s="16"/>
      <c r="E22" s="16"/>
      <c r="F22" s="16"/>
      <c r="G22" s="16"/>
      <c r="H22" s="16"/>
    </row>
    <row r="23" spans="1:8" x14ac:dyDescent="0.2">
      <c r="A23" s="26"/>
      <c r="B23" s="47" t="s">
        <v>53</v>
      </c>
      <c r="C23" s="23">
        <f t="shared" ref="C23:H23" si="16">SUM(C7:C22)</f>
        <v>27762145.960000001</v>
      </c>
      <c r="D23" s="23">
        <f t="shared" si="16"/>
        <v>3967284.75</v>
      </c>
      <c r="E23" s="23">
        <f t="shared" si="16"/>
        <v>31729430.710000001</v>
      </c>
      <c r="F23" s="23">
        <f t="shared" si="16"/>
        <v>28221550.049999997</v>
      </c>
      <c r="G23" s="23">
        <f t="shared" si="16"/>
        <v>28222315.049999997</v>
      </c>
      <c r="H23" s="23">
        <f t="shared" si="16"/>
        <v>3507880.6599999992</v>
      </c>
    </row>
    <row r="26" spans="1:8" ht="45" customHeight="1" x14ac:dyDescent="0.2">
      <c r="A26" s="52" t="s">
        <v>145</v>
      </c>
      <c r="B26" s="53"/>
      <c r="C26" s="53"/>
      <c r="D26" s="53"/>
      <c r="E26" s="53"/>
      <c r="F26" s="53"/>
      <c r="G26" s="53"/>
      <c r="H26" s="54"/>
    </row>
    <row r="28" spans="1:8" x14ac:dyDescent="0.2">
      <c r="A28" s="57" t="s">
        <v>54</v>
      </c>
      <c r="B28" s="58"/>
      <c r="C28" s="52" t="s">
        <v>60</v>
      </c>
      <c r="D28" s="53"/>
      <c r="E28" s="53"/>
      <c r="F28" s="53"/>
      <c r="G28" s="54"/>
      <c r="H28" s="55" t="s">
        <v>59</v>
      </c>
    </row>
    <row r="29" spans="1:8" ht="22.5" x14ac:dyDescent="0.2">
      <c r="A29" s="59"/>
      <c r="B29" s="60"/>
      <c r="C29" s="9" t="s">
        <v>55</v>
      </c>
      <c r="D29" s="9" t="s">
        <v>125</v>
      </c>
      <c r="E29" s="9" t="s">
        <v>56</v>
      </c>
      <c r="F29" s="9" t="s">
        <v>57</v>
      </c>
      <c r="G29" s="9" t="s">
        <v>58</v>
      </c>
      <c r="H29" s="56"/>
    </row>
    <row r="30" spans="1:8" x14ac:dyDescent="0.2">
      <c r="A30" s="61"/>
      <c r="B30" s="62"/>
      <c r="C30" s="10">
        <v>1</v>
      </c>
      <c r="D30" s="10">
        <v>2</v>
      </c>
      <c r="E30" s="10" t="s">
        <v>126</v>
      </c>
      <c r="F30" s="10">
        <v>4</v>
      </c>
      <c r="G30" s="10">
        <v>5</v>
      </c>
      <c r="H30" s="10" t="s">
        <v>127</v>
      </c>
    </row>
    <row r="31" spans="1:8" x14ac:dyDescent="0.2">
      <c r="A31" s="28"/>
      <c r="B31" s="29"/>
      <c r="C31" s="33"/>
      <c r="D31" s="33"/>
      <c r="E31" s="33"/>
      <c r="F31" s="33"/>
      <c r="G31" s="33"/>
      <c r="H31" s="33"/>
    </row>
    <row r="32" spans="1:8" x14ac:dyDescent="0.2">
      <c r="A32" s="4" t="s">
        <v>8</v>
      </c>
      <c r="B32" s="2"/>
      <c r="C32" s="34">
        <v>0</v>
      </c>
      <c r="D32" s="34">
        <v>0</v>
      </c>
      <c r="E32" s="34">
        <f>C32+D32</f>
        <v>0</v>
      </c>
      <c r="F32" s="34">
        <v>0</v>
      </c>
      <c r="G32" s="34">
        <v>0</v>
      </c>
      <c r="H32" s="34">
        <f>E32-F32</f>
        <v>0</v>
      </c>
    </row>
    <row r="33" spans="1:8" x14ac:dyDescent="0.2">
      <c r="A33" s="4" t="s">
        <v>9</v>
      </c>
      <c r="B33" s="2"/>
      <c r="C33" s="34">
        <v>0</v>
      </c>
      <c r="D33" s="34">
        <v>0</v>
      </c>
      <c r="E33" s="34">
        <f t="shared" ref="E33:E35" si="17">C33+D33</f>
        <v>0</v>
      </c>
      <c r="F33" s="34">
        <v>0</v>
      </c>
      <c r="G33" s="34">
        <v>0</v>
      </c>
      <c r="H33" s="34">
        <f t="shared" ref="H33:H35" si="18">E33-F33</f>
        <v>0</v>
      </c>
    </row>
    <row r="34" spans="1:8" x14ac:dyDescent="0.2">
      <c r="A34" s="4" t="s">
        <v>10</v>
      </c>
      <c r="B34" s="2"/>
      <c r="C34" s="34">
        <v>0</v>
      </c>
      <c r="D34" s="34">
        <v>0</v>
      </c>
      <c r="E34" s="34">
        <f t="shared" si="17"/>
        <v>0</v>
      </c>
      <c r="F34" s="34">
        <v>0</v>
      </c>
      <c r="G34" s="34">
        <v>0</v>
      </c>
      <c r="H34" s="34">
        <f t="shared" si="18"/>
        <v>0</v>
      </c>
    </row>
    <row r="35" spans="1:8" x14ac:dyDescent="0.2">
      <c r="A35" s="4" t="s">
        <v>11</v>
      </c>
      <c r="B35" s="2"/>
      <c r="C35" s="34">
        <v>0</v>
      </c>
      <c r="D35" s="34">
        <v>0</v>
      </c>
      <c r="E35" s="34">
        <f t="shared" si="17"/>
        <v>0</v>
      </c>
      <c r="F35" s="34">
        <v>0</v>
      </c>
      <c r="G35" s="34">
        <v>0</v>
      </c>
      <c r="H35" s="34">
        <f t="shared" si="18"/>
        <v>0</v>
      </c>
    </row>
    <row r="36" spans="1:8" x14ac:dyDescent="0.2">
      <c r="A36" s="4"/>
      <c r="B36" s="2"/>
      <c r="C36" s="35"/>
      <c r="D36" s="35"/>
      <c r="E36" s="35"/>
      <c r="F36" s="35"/>
      <c r="G36" s="35"/>
      <c r="H36" s="35"/>
    </row>
    <row r="37" spans="1:8" x14ac:dyDescent="0.2">
      <c r="A37" s="26"/>
      <c r="B37" s="47" t="s">
        <v>53</v>
      </c>
      <c r="C37" s="23">
        <f>SUM(C32:C36)</f>
        <v>0</v>
      </c>
      <c r="D37" s="23">
        <f>SUM(D32:D36)</f>
        <v>0</v>
      </c>
      <c r="E37" s="23">
        <f>SUM(E32:E35)</f>
        <v>0</v>
      </c>
      <c r="F37" s="23">
        <f>SUM(F32:F35)</f>
        <v>0</v>
      </c>
      <c r="G37" s="23">
        <f>SUM(G32:G35)</f>
        <v>0</v>
      </c>
      <c r="H37" s="23">
        <f>SUM(H32:H35)</f>
        <v>0</v>
      </c>
    </row>
    <row r="40" spans="1:8" ht="45" customHeight="1" x14ac:dyDescent="0.2">
      <c r="A40" s="52" t="s">
        <v>146</v>
      </c>
      <c r="B40" s="53"/>
      <c r="C40" s="53"/>
      <c r="D40" s="53"/>
      <c r="E40" s="53"/>
      <c r="F40" s="53"/>
      <c r="G40" s="53"/>
      <c r="H40" s="54"/>
    </row>
    <row r="41" spans="1:8" x14ac:dyDescent="0.2">
      <c r="A41" s="57" t="s">
        <v>54</v>
      </c>
      <c r="B41" s="58"/>
      <c r="C41" s="52" t="s">
        <v>60</v>
      </c>
      <c r="D41" s="53"/>
      <c r="E41" s="53"/>
      <c r="F41" s="53"/>
      <c r="G41" s="54"/>
      <c r="H41" s="55" t="s">
        <v>59</v>
      </c>
    </row>
    <row r="42" spans="1:8" ht="22.5" x14ac:dyDescent="0.2">
      <c r="A42" s="59"/>
      <c r="B42" s="60"/>
      <c r="C42" s="9" t="s">
        <v>55</v>
      </c>
      <c r="D42" s="9" t="s">
        <v>125</v>
      </c>
      <c r="E42" s="9" t="s">
        <v>56</v>
      </c>
      <c r="F42" s="9" t="s">
        <v>57</v>
      </c>
      <c r="G42" s="9" t="s">
        <v>58</v>
      </c>
      <c r="H42" s="56"/>
    </row>
    <row r="43" spans="1:8" x14ac:dyDescent="0.2">
      <c r="A43" s="61"/>
      <c r="B43" s="62"/>
      <c r="C43" s="10">
        <v>1</v>
      </c>
      <c r="D43" s="10">
        <v>2</v>
      </c>
      <c r="E43" s="10" t="s">
        <v>126</v>
      </c>
      <c r="F43" s="10">
        <v>4</v>
      </c>
      <c r="G43" s="10">
        <v>5</v>
      </c>
      <c r="H43" s="10" t="s">
        <v>127</v>
      </c>
    </row>
    <row r="44" spans="1:8" x14ac:dyDescent="0.2">
      <c r="A44" s="28"/>
      <c r="B44" s="29"/>
      <c r="C44" s="33"/>
      <c r="D44" s="33"/>
      <c r="E44" s="33"/>
      <c r="F44" s="33"/>
      <c r="G44" s="33"/>
      <c r="H44" s="33"/>
    </row>
    <row r="45" spans="1:8" ht="22.5" x14ac:dyDescent="0.2">
      <c r="A45" s="4"/>
      <c r="B45" s="31" t="s">
        <v>13</v>
      </c>
      <c r="C45" s="34">
        <v>0</v>
      </c>
      <c r="D45" s="34">
        <v>0</v>
      </c>
      <c r="E45" s="34">
        <f>C45+D45</f>
        <v>0</v>
      </c>
      <c r="F45" s="34">
        <v>0</v>
      </c>
      <c r="G45" s="34">
        <v>0</v>
      </c>
      <c r="H45" s="34">
        <f>E45-F45</f>
        <v>0</v>
      </c>
    </row>
    <row r="46" spans="1:8" x14ac:dyDescent="0.2">
      <c r="A46" s="4"/>
      <c r="B46" s="31"/>
      <c r="C46" s="34"/>
      <c r="D46" s="34"/>
      <c r="E46" s="34"/>
      <c r="F46" s="34"/>
      <c r="G46" s="34"/>
      <c r="H46" s="34"/>
    </row>
    <row r="47" spans="1:8" x14ac:dyDescent="0.2">
      <c r="A47" s="4"/>
      <c r="B47" s="31" t="s">
        <v>12</v>
      </c>
      <c r="C47" s="34">
        <v>0</v>
      </c>
      <c r="D47" s="34">
        <v>0</v>
      </c>
      <c r="E47" s="34">
        <f>C47+D47</f>
        <v>0</v>
      </c>
      <c r="F47" s="34">
        <v>0</v>
      </c>
      <c r="G47" s="34">
        <v>0</v>
      </c>
      <c r="H47" s="34">
        <f>E47-F47</f>
        <v>0</v>
      </c>
    </row>
    <row r="48" spans="1:8" x14ac:dyDescent="0.2">
      <c r="A48" s="4"/>
      <c r="B48" s="31"/>
      <c r="C48" s="34"/>
      <c r="D48" s="34"/>
      <c r="E48" s="34"/>
      <c r="F48" s="34"/>
      <c r="G48" s="34"/>
      <c r="H48" s="34"/>
    </row>
    <row r="49" spans="1:8" ht="22.5" x14ac:dyDescent="0.2">
      <c r="A49" s="4"/>
      <c r="B49" s="31" t="s">
        <v>14</v>
      </c>
      <c r="C49" s="34">
        <v>0</v>
      </c>
      <c r="D49" s="34">
        <v>0</v>
      </c>
      <c r="E49" s="34">
        <f>C49+D49</f>
        <v>0</v>
      </c>
      <c r="F49" s="34">
        <v>0</v>
      </c>
      <c r="G49" s="34">
        <v>0</v>
      </c>
      <c r="H49" s="34">
        <f>E49-F49</f>
        <v>0</v>
      </c>
    </row>
    <row r="50" spans="1:8" x14ac:dyDescent="0.2">
      <c r="A50" s="4"/>
      <c r="B50" s="31"/>
      <c r="C50" s="34"/>
      <c r="D50" s="34"/>
      <c r="E50" s="34"/>
      <c r="F50" s="34"/>
      <c r="G50" s="34"/>
      <c r="H50" s="34"/>
    </row>
    <row r="51" spans="1:8" ht="22.5" x14ac:dyDescent="0.2">
      <c r="A51" s="4"/>
      <c r="B51" s="31" t="s">
        <v>26</v>
      </c>
      <c r="C51" s="34">
        <v>0</v>
      </c>
      <c r="D51" s="34">
        <v>0</v>
      </c>
      <c r="E51" s="34">
        <f>C51+D51</f>
        <v>0</v>
      </c>
      <c r="F51" s="34">
        <v>0</v>
      </c>
      <c r="G51" s="34">
        <v>0</v>
      </c>
      <c r="H51" s="34">
        <f>E51-F51</f>
        <v>0</v>
      </c>
    </row>
    <row r="52" spans="1:8" x14ac:dyDescent="0.2">
      <c r="A52" s="4"/>
      <c r="B52" s="31"/>
      <c r="C52" s="34"/>
      <c r="D52" s="34"/>
      <c r="E52" s="34"/>
      <c r="F52" s="34"/>
      <c r="G52" s="34"/>
      <c r="H52" s="34"/>
    </row>
    <row r="53" spans="1:8" ht="22.5" x14ac:dyDescent="0.2">
      <c r="A53" s="4"/>
      <c r="B53" s="31" t="s">
        <v>27</v>
      </c>
      <c r="C53" s="34">
        <v>0</v>
      </c>
      <c r="D53" s="34">
        <v>0</v>
      </c>
      <c r="E53" s="34">
        <f>C53+D53</f>
        <v>0</v>
      </c>
      <c r="F53" s="34">
        <v>0</v>
      </c>
      <c r="G53" s="34">
        <v>0</v>
      </c>
      <c r="H53" s="34">
        <f>E53-F53</f>
        <v>0</v>
      </c>
    </row>
    <row r="54" spans="1:8" x14ac:dyDescent="0.2">
      <c r="A54" s="4"/>
      <c r="B54" s="31"/>
      <c r="C54" s="34"/>
      <c r="D54" s="34"/>
      <c r="E54" s="34"/>
      <c r="F54" s="34"/>
      <c r="G54" s="34"/>
      <c r="H54" s="34"/>
    </row>
    <row r="55" spans="1:8" ht="22.5" x14ac:dyDescent="0.2">
      <c r="A55" s="4"/>
      <c r="B55" s="31" t="s">
        <v>34</v>
      </c>
      <c r="C55" s="34">
        <v>0</v>
      </c>
      <c r="D55" s="34">
        <v>0</v>
      </c>
      <c r="E55" s="34">
        <f>C55+D55</f>
        <v>0</v>
      </c>
      <c r="F55" s="34">
        <v>0</v>
      </c>
      <c r="G55" s="34">
        <v>0</v>
      </c>
      <c r="H55" s="34">
        <f>E55-F55</f>
        <v>0</v>
      </c>
    </row>
    <row r="56" spans="1:8" x14ac:dyDescent="0.2">
      <c r="A56" s="4"/>
      <c r="B56" s="31"/>
      <c r="C56" s="34"/>
      <c r="D56" s="34"/>
      <c r="E56" s="34"/>
      <c r="F56" s="34"/>
      <c r="G56" s="34"/>
      <c r="H56" s="34"/>
    </row>
    <row r="57" spans="1:8" x14ac:dyDescent="0.2">
      <c r="A57" s="4"/>
      <c r="B57" s="31" t="s">
        <v>15</v>
      </c>
      <c r="C57" s="34">
        <v>0</v>
      </c>
      <c r="D57" s="34">
        <v>0</v>
      </c>
      <c r="E57" s="34">
        <f>C57+D57</f>
        <v>0</v>
      </c>
      <c r="F57" s="34">
        <v>0</v>
      </c>
      <c r="G57" s="34">
        <v>0</v>
      </c>
      <c r="H57" s="34">
        <f>E57-F57</f>
        <v>0</v>
      </c>
    </row>
    <row r="58" spans="1:8" x14ac:dyDescent="0.2">
      <c r="A58" s="30"/>
      <c r="B58" s="32"/>
      <c r="C58" s="35"/>
      <c r="D58" s="35"/>
      <c r="E58" s="35"/>
      <c r="F58" s="35"/>
      <c r="G58" s="35"/>
      <c r="H58" s="35"/>
    </row>
    <row r="59" spans="1:8" x14ac:dyDescent="0.2">
      <c r="A59" s="26"/>
      <c r="B59" s="47" t="s">
        <v>53</v>
      </c>
      <c r="C59" s="23">
        <f t="shared" ref="C59:H59" si="19">SUM(C45:C57)</f>
        <v>0</v>
      </c>
      <c r="D59" s="23">
        <f t="shared" si="19"/>
        <v>0</v>
      </c>
      <c r="E59" s="23">
        <f t="shared" si="19"/>
        <v>0</v>
      </c>
      <c r="F59" s="23">
        <f t="shared" si="19"/>
        <v>0</v>
      </c>
      <c r="G59" s="23">
        <f t="shared" si="19"/>
        <v>0</v>
      </c>
      <c r="H59" s="23">
        <f t="shared" si="19"/>
        <v>0</v>
      </c>
    </row>
    <row r="60" spans="1:8" x14ac:dyDescent="0.2">
      <c r="A60" s="63" t="s">
        <v>148</v>
      </c>
      <c r="B60" s="63"/>
      <c r="C60" s="63"/>
      <c r="D60" s="63"/>
      <c r="E60" s="63"/>
    </row>
    <row r="61" spans="1:8" x14ac:dyDescent="0.2">
      <c r="A61" s="64"/>
      <c r="B61" s="64"/>
      <c r="C61" s="64"/>
      <c r="D61" s="64"/>
      <c r="E61" s="64"/>
    </row>
  </sheetData>
  <sheetProtection formatCells="0" formatColumns="0" formatRows="0" insertRows="0" deleteRows="0" autoFilter="0"/>
  <mergeCells count="13">
    <mergeCell ref="A60:E61"/>
    <mergeCell ref="A1:H1"/>
    <mergeCell ref="A3:B5"/>
    <mergeCell ref="A26:H26"/>
    <mergeCell ref="A28:B30"/>
    <mergeCell ref="C3:G3"/>
    <mergeCell ref="H3:H4"/>
    <mergeCell ref="A40:H40"/>
    <mergeCell ref="A41:B43"/>
    <mergeCell ref="C41:G41"/>
    <mergeCell ref="H41:H42"/>
    <mergeCell ref="C28:G28"/>
    <mergeCell ref="H28:H29"/>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2" t="s">
        <v>147</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13410753.079999998</v>
      </c>
      <c r="D6" s="15">
        <f t="shared" si="0"/>
        <v>1745476.6</v>
      </c>
      <c r="E6" s="15">
        <f t="shared" si="0"/>
        <v>15156229.68</v>
      </c>
      <c r="F6" s="15">
        <f t="shared" si="0"/>
        <v>14200930.030000001</v>
      </c>
      <c r="G6" s="15">
        <f t="shared" si="0"/>
        <v>14201695.030000001</v>
      </c>
      <c r="H6" s="15">
        <f t="shared" si="0"/>
        <v>955299.65000000061</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165347.51999999999</v>
      </c>
      <c r="D9" s="15">
        <v>-187626.65</v>
      </c>
      <c r="E9" s="15">
        <f t="shared" si="1"/>
        <v>-22279.130000000005</v>
      </c>
      <c r="F9" s="15">
        <v>69771.570000000007</v>
      </c>
      <c r="G9" s="15">
        <v>69771.570000000007</v>
      </c>
      <c r="H9" s="15">
        <f t="shared" si="2"/>
        <v>-92050.700000000012</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8066246.29</v>
      </c>
      <c r="D11" s="15">
        <v>1572010.42</v>
      </c>
      <c r="E11" s="15">
        <f t="shared" si="1"/>
        <v>9638256.7100000009</v>
      </c>
      <c r="F11" s="15">
        <v>8807290.6600000001</v>
      </c>
      <c r="G11" s="15">
        <v>8808055.6600000001</v>
      </c>
      <c r="H11" s="15">
        <f t="shared" si="2"/>
        <v>830966.05000000075</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5179159.2699999996</v>
      </c>
      <c r="D14" s="15">
        <v>361092.83</v>
      </c>
      <c r="E14" s="15">
        <f t="shared" si="1"/>
        <v>5540252.0999999996</v>
      </c>
      <c r="F14" s="15">
        <v>5323867.8</v>
      </c>
      <c r="G14" s="15">
        <v>5323867.8</v>
      </c>
      <c r="H14" s="15">
        <f t="shared" si="2"/>
        <v>216384.29999999981</v>
      </c>
    </row>
    <row r="15" spans="1:8" x14ac:dyDescent="0.2">
      <c r="A15" s="40"/>
      <c r="B15" s="42"/>
      <c r="C15" s="15"/>
      <c r="D15" s="15"/>
      <c r="E15" s="15"/>
      <c r="F15" s="15"/>
      <c r="G15" s="15"/>
      <c r="H15" s="15"/>
    </row>
    <row r="16" spans="1:8" x14ac:dyDescent="0.2">
      <c r="A16" s="41" t="s">
        <v>20</v>
      </c>
      <c r="B16" s="43"/>
      <c r="C16" s="15">
        <f t="shared" ref="C16:H16" si="3">SUM(C17:C23)</f>
        <v>14351392.879999999</v>
      </c>
      <c r="D16" s="15">
        <f t="shared" si="3"/>
        <v>2034181.5</v>
      </c>
      <c r="E16" s="15">
        <f t="shared" si="3"/>
        <v>16385574.379999999</v>
      </c>
      <c r="F16" s="15">
        <f t="shared" si="3"/>
        <v>14020620.02</v>
      </c>
      <c r="G16" s="15">
        <f t="shared" si="3"/>
        <v>14020620.02</v>
      </c>
      <c r="H16" s="15">
        <f t="shared" si="3"/>
        <v>2364954.3600000003</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0</v>
      </c>
      <c r="D18" s="15">
        <v>0</v>
      </c>
      <c r="E18" s="15">
        <f t="shared" ref="E18:E23" si="5">C18+D18</f>
        <v>0</v>
      </c>
      <c r="F18" s="15">
        <v>0</v>
      </c>
      <c r="G18" s="15">
        <v>0</v>
      </c>
      <c r="H18" s="15">
        <f t="shared" si="4"/>
        <v>0</v>
      </c>
    </row>
    <row r="19" spans="1:8" x14ac:dyDescent="0.2">
      <c r="A19" s="38"/>
      <c r="B19" s="42" t="s">
        <v>21</v>
      </c>
      <c r="C19" s="15">
        <v>1577885.6</v>
      </c>
      <c r="D19" s="15">
        <v>343853.36</v>
      </c>
      <c r="E19" s="15">
        <f t="shared" si="5"/>
        <v>1921738.96</v>
      </c>
      <c r="F19" s="15">
        <v>1641693.45</v>
      </c>
      <c r="G19" s="15">
        <v>1641693.45</v>
      </c>
      <c r="H19" s="15">
        <f t="shared" si="4"/>
        <v>280045.51</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449340.1</v>
      </c>
      <c r="D21" s="15">
        <v>9450.41</v>
      </c>
      <c r="E21" s="15">
        <f t="shared" si="5"/>
        <v>458790.50999999995</v>
      </c>
      <c r="F21" s="15">
        <v>385987.31</v>
      </c>
      <c r="G21" s="15">
        <v>385987.31</v>
      </c>
      <c r="H21" s="15">
        <f t="shared" si="4"/>
        <v>72803.199999999953</v>
      </c>
    </row>
    <row r="22" spans="1:8" x14ac:dyDescent="0.2">
      <c r="A22" s="38"/>
      <c r="B22" s="42" t="s">
        <v>48</v>
      </c>
      <c r="C22" s="15">
        <v>12324167.18</v>
      </c>
      <c r="D22" s="15">
        <v>1680877.73</v>
      </c>
      <c r="E22" s="15">
        <f t="shared" si="5"/>
        <v>14005044.91</v>
      </c>
      <c r="F22" s="15">
        <v>11992939.26</v>
      </c>
      <c r="G22" s="15">
        <v>11992939.26</v>
      </c>
      <c r="H22" s="15">
        <f t="shared" si="4"/>
        <v>2012105.6500000004</v>
      </c>
    </row>
    <row r="23" spans="1:8" x14ac:dyDescent="0.2">
      <c r="A23" s="38"/>
      <c r="B23" s="42" t="s">
        <v>4</v>
      </c>
      <c r="C23" s="15">
        <v>0</v>
      </c>
      <c r="D23" s="15">
        <v>0</v>
      </c>
      <c r="E23" s="15">
        <f t="shared" si="5"/>
        <v>0</v>
      </c>
      <c r="F23" s="15">
        <v>0</v>
      </c>
      <c r="G23" s="15">
        <v>0</v>
      </c>
      <c r="H23" s="15">
        <f t="shared" si="4"/>
        <v>0</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2.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27762145.959999997</v>
      </c>
      <c r="D42" s="23">
        <f t="shared" si="12"/>
        <v>3779658.1</v>
      </c>
      <c r="E42" s="23">
        <f t="shared" si="12"/>
        <v>31541804.059999999</v>
      </c>
      <c r="F42" s="23">
        <f t="shared" si="12"/>
        <v>28221550.050000001</v>
      </c>
      <c r="G42" s="23">
        <f t="shared" si="12"/>
        <v>28222315.050000001</v>
      </c>
      <c r="H42" s="23">
        <f t="shared" si="12"/>
        <v>3320254.0100000007</v>
      </c>
    </row>
    <row r="43" spans="1:8" x14ac:dyDescent="0.2">
      <c r="A43" s="63" t="s">
        <v>148</v>
      </c>
      <c r="B43" s="63"/>
      <c r="C43" s="63"/>
      <c r="D43" s="63"/>
      <c r="E43" s="63"/>
      <c r="F43" s="37"/>
      <c r="G43" s="37"/>
      <c r="H43" s="37"/>
    </row>
    <row r="44" spans="1:8" x14ac:dyDescent="0.2">
      <c r="A44" s="64"/>
      <c r="B44" s="64"/>
      <c r="C44" s="64"/>
      <c r="D44" s="64"/>
      <c r="E44" s="64"/>
      <c r="F44" s="37"/>
      <c r="G44" s="37"/>
      <c r="H44" s="37"/>
    </row>
    <row r="45" spans="1:8" x14ac:dyDescent="0.2">
      <c r="A45" s="37"/>
      <c r="B45" s="37"/>
      <c r="C45" s="37"/>
      <c r="D45" s="37"/>
      <c r="E45" s="37"/>
      <c r="F45" s="37"/>
      <c r="G45" s="37"/>
      <c r="H45" s="37"/>
    </row>
  </sheetData>
  <sheetProtection formatCells="0" formatColumns="0" formatRows="0" autoFilter="0"/>
  <mergeCells count="5">
    <mergeCell ref="A1:H1"/>
    <mergeCell ref="A2:B4"/>
    <mergeCell ref="C2:G2"/>
    <mergeCell ref="H2:H3"/>
    <mergeCell ref="A43:E44"/>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2018-03-08T21:21:25Z</cp:lastPrinted>
  <dcterms:created xsi:type="dcterms:W3CDTF">2014-02-10T03:37:14Z</dcterms:created>
  <dcterms:modified xsi:type="dcterms:W3CDTF">2019-01-29T22:08:29Z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