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34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Titles" localSheetId="0">COG!$1:$4</definedName>
  </definedNames>
  <calcPr calcId="162913"/>
</workbook>
</file>

<file path=xl/calcChain.xml><?xml version="1.0" encoding="utf-8"?>
<calcChain xmlns="http://schemas.openxmlformats.org/spreadsheetml/2006/main">
  <c r="E18" i="4" l="1"/>
  <c r="H18" i="4" s="1"/>
  <c r="E17" i="4"/>
  <c r="H17" i="4" s="1"/>
  <c r="E16" i="4"/>
  <c r="H16" i="4" s="1"/>
  <c r="E15" i="4"/>
  <c r="H15" i="4" s="1"/>
  <c r="E14" i="4"/>
  <c r="H14" i="4" s="1"/>
  <c r="G57" i="4" l="1"/>
  <c r="F57" i="4"/>
  <c r="D57" i="4"/>
  <c r="H55" i="4"/>
  <c r="H53" i="4"/>
  <c r="H51" i="4"/>
  <c r="H47" i="4"/>
  <c r="H45" i="4"/>
  <c r="H43" i="4"/>
  <c r="E55" i="4"/>
  <c r="E53" i="4"/>
  <c r="E51" i="4"/>
  <c r="E49" i="4"/>
  <c r="H49" i="4" s="1"/>
  <c r="E47" i="4"/>
  <c r="E45" i="4"/>
  <c r="E43" i="4"/>
  <c r="C57" i="4"/>
  <c r="G35" i="4"/>
  <c r="F35" i="4"/>
  <c r="H33" i="4"/>
  <c r="E33" i="4"/>
  <c r="E32" i="4"/>
  <c r="H32" i="4" s="1"/>
  <c r="E31" i="4"/>
  <c r="H31" i="4" s="1"/>
  <c r="E30" i="4"/>
  <c r="H30" i="4" s="1"/>
  <c r="D35" i="4"/>
  <c r="C35" i="4"/>
  <c r="E13" i="4"/>
  <c r="H13" i="4" s="1"/>
  <c r="E12" i="4"/>
  <c r="H12" i="4" s="1"/>
  <c r="E11" i="4"/>
  <c r="H11" i="4" s="1"/>
  <c r="E10" i="4"/>
  <c r="H10" i="4" s="1"/>
  <c r="E9" i="4"/>
  <c r="H9" i="4" s="1"/>
  <c r="E8" i="4"/>
  <c r="H8" i="4" s="1"/>
  <c r="E7" i="4"/>
  <c r="H7" i="4" s="1"/>
  <c r="G21" i="4"/>
  <c r="F21" i="4"/>
  <c r="D21" i="4"/>
  <c r="C21" i="4"/>
  <c r="H57" i="4" l="1"/>
  <c r="H35" i="4"/>
  <c r="E35" i="4"/>
  <c r="E57" i="4"/>
  <c r="H21" i="4"/>
  <c r="E21" i="4"/>
  <c r="H38" i="5" l="1"/>
  <c r="H37" i="5"/>
  <c r="H32" i="5"/>
  <c r="H31" i="5"/>
  <c r="H28" i="5"/>
  <c r="H27" i="5"/>
  <c r="H18" i="5"/>
  <c r="H12" i="5"/>
  <c r="H11" i="5"/>
  <c r="E40" i="5"/>
  <c r="H40" i="5" s="1"/>
  <c r="E39" i="5"/>
  <c r="H39" i="5" s="1"/>
  <c r="E38" i="5"/>
  <c r="E37" i="5"/>
  <c r="E34" i="5"/>
  <c r="H34" i="5" s="1"/>
  <c r="E33" i="5"/>
  <c r="H33" i="5" s="1"/>
  <c r="E32" i="5"/>
  <c r="E31" i="5"/>
  <c r="E30" i="5"/>
  <c r="H30" i="5" s="1"/>
  <c r="E29" i="5"/>
  <c r="H29" i="5" s="1"/>
  <c r="E28" i="5"/>
  <c r="E27" i="5"/>
  <c r="E26" i="5"/>
  <c r="H26" i="5" s="1"/>
  <c r="E23" i="5"/>
  <c r="H23" i="5" s="1"/>
  <c r="E22" i="5"/>
  <c r="H22" i="5" s="1"/>
  <c r="E21" i="5"/>
  <c r="H21" i="5" s="1"/>
  <c r="E20" i="5"/>
  <c r="H20" i="5" s="1"/>
  <c r="E19" i="5"/>
  <c r="H19" i="5" s="1"/>
  <c r="E18" i="5"/>
  <c r="E17" i="5"/>
  <c r="H17" i="5" s="1"/>
  <c r="E14" i="5"/>
  <c r="H14" i="5" s="1"/>
  <c r="E13" i="5"/>
  <c r="H13" i="5" s="1"/>
  <c r="E12" i="5"/>
  <c r="E11" i="5"/>
  <c r="E10" i="5"/>
  <c r="H10" i="5" s="1"/>
  <c r="E9" i="5"/>
  <c r="H9" i="5" s="1"/>
  <c r="E8" i="5"/>
  <c r="H8" i="5" s="1"/>
  <c r="E7" i="5"/>
  <c r="H7" i="5" s="1"/>
  <c r="G36" i="5"/>
  <c r="G25" i="5"/>
  <c r="G16" i="5"/>
  <c r="G6" i="5"/>
  <c r="F36" i="5"/>
  <c r="F25" i="5"/>
  <c r="F16" i="5"/>
  <c r="F6" i="5"/>
  <c r="D36" i="5"/>
  <c r="D25" i="5"/>
  <c r="D16" i="5"/>
  <c r="D6" i="5"/>
  <c r="C36" i="5"/>
  <c r="C25" i="5"/>
  <c r="C16" i="5"/>
  <c r="C6" i="5"/>
  <c r="G16" i="8"/>
  <c r="F16" i="8"/>
  <c r="E14" i="8"/>
  <c r="H14" i="8" s="1"/>
  <c r="E12" i="8"/>
  <c r="H12" i="8" s="1"/>
  <c r="E10" i="8"/>
  <c r="H10" i="8" s="1"/>
  <c r="E8" i="8"/>
  <c r="H8" i="8" s="1"/>
  <c r="E6" i="8"/>
  <c r="D16" i="8"/>
  <c r="C16" i="8"/>
  <c r="E6" i="6"/>
  <c r="H6" i="6" s="1"/>
  <c r="E7" i="6"/>
  <c r="H7" i="6" s="1"/>
  <c r="E8" i="6"/>
  <c r="H8" i="6" s="1"/>
  <c r="E9" i="6"/>
  <c r="E10" i="6"/>
  <c r="H10" i="6" s="1"/>
  <c r="E11" i="6"/>
  <c r="E12" i="6"/>
  <c r="H12" i="6" s="1"/>
  <c r="H76" i="6"/>
  <c r="H73" i="6"/>
  <c r="H72" i="6"/>
  <c r="H67" i="6"/>
  <c r="H63" i="6"/>
  <c r="H62" i="6"/>
  <c r="H59" i="6"/>
  <c r="H58" i="6"/>
  <c r="H47" i="6"/>
  <c r="H34" i="6"/>
  <c r="H11" i="6"/>
  <c r="H9" i="6"/>
  <c r="E76" i="6"/>
  <c r="E75" i="6"/>
  <c r="H75" i="6" s="1"/>
  <c r="E74" i="6"/>
  <c r="H74" i="6" s="1"/>
  <c r="E73" i="6"/>
  <c r="E72" i="6"/>
  <c r="E71" i="6"/>
  <c r="H71" i="6" s="1"/>
  <c r="E70" i="6"/>
  <c r="H70" i="6" s="1"/>
  <c r="E68" i="6"/>
  <c r="H68" i="6" s="1"/>
  <c r="E67" i="6"/>
  <c r="E66" i="6"/>
  <c r="H66" i="6" s="1"/>
  <c r="E64" i="6"/>
  <c r="H64" i="6" s="1"/>
  <c r="E63" i="6"/>
  <c r="E62" i="6"/>
  <c r="E61" i="6"/>
  <c r="H61" i="6" s="1"/>
  <c r="E60" i="6"/>
  <c r="H60" i="6" s="1"/>
  <c r="E59" i="6"/>
  <c r="E58" i="6"/>
  <c r="E56" i="6"/>
  <c r="H56" i="6" s="1"/>
  <c r="E55" i="6"/>
  <c r="H55" i="6" s="1"/>
  <c r="E54" i="6"/>
  <c r="H54" i="6" s="1"/>
  <c r="E52" i="6"/>
  <c r="H52" i="6" s="1"/>
  <c r="E51" i="6"/>
  <c r="H51" i="6" s="1"/>
  <c r="E50" i="6"/>
  <c r="H50" i="6" s="1"/>
  <c r="E49" i="6"/>
  <c r="H49" i="6" s="1"/>
  <c r="E48" i="6"/>
  <c r="H48" i="6" s="1"/>
  <c r="E47" i="6"/>
  <c r="E46" i="6"/>
  <c r="H46" i="6" s="1"/>
  <c r="E45" i="6"/>
  <c r="H45" i="6" s="1"/>
  <c r="E44" i="6"/>
  <c r="H44" i="6" s="1"/>
  <c r="E42" i="6"/>
  <c r="H42" i="6" s="1"/>
  <c r="E41" i="6"/>
  <c r="H41" i="6" s="1"/>
  <c r="E40" i="6"/>
  <c r="H40" i="6" s="1"/>
  <c r="E39" i="6"/>
  <c r="H39" i="6" s="1"/>
  <c r="E38" i="6"/>
  <c r="H38" i="6" s="1"/>
  <c r="E37" i="6"/>
  <c r="H37" i="6" s="1"/>
  <c r="E36" i="6"/>
  <c r="H36" i="6" s="1"/>
  <c r="E35" i="6"/>
  <c r="H35" i="6" s="1"/>
  <c r="E34" i="6"/>
  <c r="E32" i="6"/>
  <c r="H32" i="6" s="1"/>
  <c r="E31" i="6"/>
  <c r="H31" i="6" s="1"/>
  <c r="E30" i="6"/>
  <c r="H30" i="6" s="1"/>
  <c r="E29" i="6"/>
  <c r="H29" i="6" s="1"/>
  <c r="E28" i="6"/>
  <c r="H28" i="6" s="1"/>
  <c r="E27" i="6"/>
  <c r="H27" i="6" s="1"/>
  <c r="E26" i="6"/>
  <c r="H26" i="6" s="1"/>
  <c r="E25" i="6"/>
  <c r="H25" i="6" s="1"/>
  <c r="E24" i="6"/>
  <c r="H24" i="6" s="1"/>
  <c r="E22" i="6"/>
  <c r="H22" i="6" s="1"/>
  <c r="E21" i="6"/>
  <c r="H21" i="6" s="1"/>
  <c r="E20" i="6"/>
  <c r="H20" i="6" s="1"/>
  <c r="E19" i="6"/>
  <c r="H19" i="6" s="1"/>
  <c r="E18" i="6"/>
  <c r="H18" i="6" s="1"/>
  <c r="E17" i="6"/>
  <c r="H17" i="6" s="1"/>
  <c r="E16" i="6"/>
  <c r="H16" i="6" s="1"/>
  <c r="E15" i="6"/>
  <c r="H15" i="6" s="1"/>
  <c r="E14" i="6"/>
  <c r="H14" i="6" s="1"/>
  <c r="G69" i="6"/>
  <c r="G65" i="6"/>
  <c r="G57" i="6"/>
  <c r="G53" i="6"/>
  <c r="G43" i="6"/>
  <c r="G33" i="6"/>
  <c r="G23" i="6"/>
  <c r="G13" i="6"/>
  <c r="G5" i="6"/>
  <c r="F69" i="6"/>
  <c r="F65" i="6"/>
  <c r="F57" i="6"/>
  <c r="F53" i="6"/>
  <c r="F43" i="6"/>
  <c r="F33" i="6"/>
  <c r="F23" i="6"/>
  <c r="F13" i="6"/>
  <c r="F5" i="6"/>
  <c r="D69" i="6"/>
  <c r="D65" i="6"/>
  <c r="D57" i="6"/>
  <c r="E57" i="6" s="1"/>
  <c r="H57" i="6" s="1"/>
  <c r="D53" i="6"/>
  <c r="D43" i="6"/>
  <c r="D33" i="6"/>
  <c r="D23" i="6"/>
  <c r="D13" i="6"/>
  <c r="D5" i="6"/>
  <c r="C69" i="6"/>
  <c r="E69" i="6" s="1"/>
  <c r="H69" i="6" s="1"/>
  <c r="C65" i="6"/>
  <c r="C57" i="6"/>
  <c r="C53" i="6"/>
  <c r="C43" i="6"/>
  <c r="C33" i="6"/>
  <c r="C23" i="6"/>
  <c r="C13" i="6"/>
  <c r="C5" i="6"/>
  <c r="H25" i="5" l="1"/>
  <c r="E36" i="5"/>
  <c r="H36" i="5"/>
  <c r="F42" i="5"/>
  <c r="C42" i="5"/>
  <c r="H16" i="5"/>
  <c r="G42" i="5"/>
  <c r="D42" i="5"/>
  <c r="H6" i="5"/>
  <c r="E6" i="5"/>
  <c r="E16" i="8"/>
  <c r="H6" i="8"/>
  <c r="H16" i="8" s="1"/>
  <c r="E65" i="6"/>
  <c r="H65" i="6" s="1"/>
  <c r="E53" i="6"/>
  <c r="H53" i="6" s="1"/>
  <c r="E43" i="6"/>
  <c r="H43" i="6" s="1"/>
  <c r="E33" i="6"/>
  <c r="H33" i="6" s="1"/>
  <c r="E23" i="6"/>
  <c r="H23" i="6" s="1"/>
  <c r="F77" i="6"/>
  <c r="D77" i="6"/>
  <c r="C77" i="6"/>
  <c r="E13" i="6"/>
  <c r="H13" i="6" s="1"/>
  <c r="G77" i="6"/>
  <c r="E5" i="6"/>
  <c r="E25" i="5"/>
  <c r="E16" i="5"/>
  <c r="H42" i="5" l="1"/>
  <c r="E42" i="5"/>
  <c r="E77" i="6"/>
  <c r="H5" i="6"/>
  <c r="H77" i="6" s="1"/>
</calcChain>
</file>

<file path=xl/sharedStrings.xml><?xml version="1.0" encoding="utf-8"?>
<sst xmlns="http://schemas.openxmlformats.org/spreadsheetml/2006/main" count="205" uniqueCount="147">
  <si>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</si>
  <si>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</si>
  <si>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</si>
  <si>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</si>
  <si>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</si>
  <si>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</si>
  <si>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</si>
  <si>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</si>
  <si>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</si>
  <si>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</si>
  <si>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</si>
  <si>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</si>
  <si>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</si>
  <si>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</si>
  <si>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</si>
  <si>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</si>
  <si>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</si>
  <si>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</si>
  <si>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</si>
  <si>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</si>
  <si>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</si>
  <si>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</si>
  <si>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</si>
  <si>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</si>
  <si>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</si>
  <si>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</si>
  <si>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</si>
  <si>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</si>
  <si>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</si>
  <si>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</si>
  <si>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</si>
  <si>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</si>
  <si>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</si>
  <si>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</si>
  <si>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</si>
  <si>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</si>
  <si>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</si>
  <si>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</si>
  <si>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</si>
  <si>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</si>
  <si>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</si>
  <si>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</si>
  <si>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</si>
  <si>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</si>
  <si>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</si>
  <si>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</si>
  <si>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</si>
  <si>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</si>
  <si>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</si>
  <si>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</si>
  <si>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</si>
  <si>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</si>
  <si>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</si>
  <si>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</si>
  <si>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</si>
  <si>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</si>
  <si>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</si>
  <si>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</si>
  <si>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</si>
  <si>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</si>
  <si>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</si>
  <si>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</si>
  <si>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</si>
  <si>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</si>
  <si>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</si>
  <si>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</si>
  <si>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</si>
  <si>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</si>
  <si>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</si>
  <si>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</si>
  <si>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</si>
  <si>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</si>
  <si>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</si>
  <si>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</si>
  <si>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</si>
  <si>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</si>
  <si>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</si>
  <si>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</si>
  <si>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</si>
  <si>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</si>
  <si>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</si>
  <si>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</si>
  <si>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</si>
  <si>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</si>
  <si>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</si>
  <si>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</si>
  <si>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</si>
  <si>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</si>
  <si>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</si>
  <si>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</si>
  <si>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</si>
  <si>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</si>
  <si>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</si>
  <si>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</si>
  <si>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</si>
  <si>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</si>
  <si>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</si>
  <si>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</si>
  <si>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</si>
  <si>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</si>
  <si>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</si>
  <si>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</si>
  <si>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</si>
  <si>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</si>
  <si>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</si>
  <si>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</si>
  <si>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</si>
  <si>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</si>
  <si>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</si>
  <si>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</si>
  <si>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</si>
  <si>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</si>
  <si>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</si>
  <si>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</si>
  <si>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</si>
  <si>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</si>
  <si>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</si>
  <si>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</si>
  <si>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</si>
  <si>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</si>
  <si>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</si>
  <si>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</si>
  <si>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</si>
  <si>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</si>
  <si>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</si>
  <si>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</si>
  <si>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</si>
  <si>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</si>
  <si>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 Miguel de Allende, Gto.
Estado Analítico del Ejercicio del Presupuesto de Egresos
Clasificación por Objeto del Gasto(Capítulo y Concepto)
Del 1 de Enero AL 31 DE DICIEMBRE DEL 2021</t>
  </si>
  <si>
    <t>Sistema para el Desarrollo Integral de la Familia del Municipio de San Miguel de Allende, Gto.
Estado Analítico del Ejercicio del Presupuesto de Egresos
Clasificación Ecónomica (Por Tipo de Gasto)
Del 1 de Enero AL 31 DE DICIEMBRE DEL 2021</t>
  </si>
  <si>
    <t>ADMINISTRACION</t>
  </si>
  <si>
    <t>CADI ESTANCIA INFANTIL</t>
  </si>
  <si>
    <t>ALIMENTARIO</t>
  </si>
  <si>
    <t>REHABILITACIÓN</t>
  </si>
  <si>
    <t>ADULTO MAYOR</t>
  </si>
  <si>
    <t>TRABAJO SOCIAL</t>
  </si>
  <si>
    <t>SERVICIOS</t>
  </si>
  <si>
    <t>EDUCADORAS COMUNITARIAS</t>
  </si>
  <si>
    <t>JURIDICO</t>
  </si>
  <si>
    <t>PROCURADURIA</t>
  </si>
  <si>
    <t>DESARROLLO FAMILIAR Y COMUNITARIO</t>
  </si>
  <si>
    <t>ATENCION A NIÑOS JOVENES VULNERABLES</t>
  </si>
  <si>
    <t>Sistema para el Desarrollo Integral de la Familia del Municipio de San Miguel de Allende, Gto.
Estado Analítico del Ejercicio del Presupuesto de Egresos
Clasificación Administrativa
Del 1 de Enero AL 31 DE DICIEMBRE DEL 2021</t>
  </si>
  <si>
    <t>Gobierno (Federal/Estatal/Municipal) de Sistema para el Desarrollo Integral de la Familia del Municipio de San Miguel de Allende, Gto.
Estado Analítico del Ejercicio del Presupuesto de Egresos
Clasificación Administrativa
Del 1 de Enero AL 31 DE DICIEMBRE DEL 2021</t>
  </si>
  <si>
    <t>Sector Paraestatal del Gobierno (Federal/Estatal/Municipal) de Sistema para el Desarrollo Integral de la Familia del Municipio de San Miguel de Allende, Gto.
Estado Analítico del Ejercicio del Presupuesto de Egresos
Clasificación Administrativa
Del 1 de Enero AL 31 DE DICIEMBRE DEL 2021</t>
  </si>
  <si>
    <t>Sistema para el Desarrollo Integral de la Familia del Municipio de San Miguel de Allende, Gto.
Estado Análitico del Ejercicio del Presupuesto de Egresos
Clasificación Funcional (Finalidad y Función)
Del 1 de Enero AL 31 DE DICIEMBRE DEL 2021</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</si>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</sst>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123825</xdr:rowOff>
    </xdr:from>
    <xdr:to>
      <xdr:col>1</xdr:col>
      <xdr:colOff>1628775</xdr:colOff>
      <xdr:row>83</xdr:row>
      <xdr:rowOff>66675</xdr:rowOff>
    </xdr:to>
    <xdr:sp macro="" textlink="">
      <xdr:nvSpPr>
        <xdr:cNvPr id="2" name="CuadroTexto 1"/>
        <xdr:cNvSpPr txBox="1"/>
      </xdr:nvSpPr>
      <xdr:spPr>
        <a:xfrm>
          <a:off x="0" y="11925300"/>
          <a:ext cx="19621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anose="020B0604020202020204" pitchFamily="34" charset="0"/>
              <a:cs typeface="Arial" panose="020B0604020202020204" pitchFamily="34" charset="0"/>
            </a:rPr>
            <a:t>______________________</a:t>
          </a:r>
        </a:p>
        <a:p>
          <a:r>
            <a:rPr lang="es-MX" sz="800" b="1">
              <a:latin typeface="Arial" panose="020B0604020202020204" pitchFamily="34" charset="0"/>
              <a:cs typeface="Arial" panose="020B0604020202020204" pitchFamily="34" charset="0"/>
            </a:rPr>
            <a:t>Directora</a:t>
          </a:r>
          <a:r>
            <a:rPr lang="es-MX" sz="800" b="1" baseline="0">
              <a:latin typeface="Arial" panose="020B0604020202020204" pitchFamily="34" charset="0"/>
              <a:cs typeface="Arial" panose="020B0604020202020204" pitchFamily="34" charset="0"/>
            </a:rPr>
            <a:t> General</a:t>
          </a:r>
        </a:p>
        <a:p>
          <a:r>
            <a:rPr lang="es-MX" sz="800" b="1" baseline="0">
              <a:latin typeface="Arial" panose="020B0604020202020204" pitchFamily="34" charset="0"/>
              <a:cs typeface="Arial" panose="020B0604020202020204" pitchFamily="34" charset="0"/>
            </a:rPr>
            <a:t>C. Brisa Eugenia Calderon Rosales</a:t>
          </a:r>
        </a:p>
        <a:p>
          <a:endParaRPr lang="es-MX" sz="1100"/>
        </a:p>
      </xdr:txBody>
    </xdr:sp>
    <xdr:clientData/>
  </xdr:twoCellAnchor>
  <xdr:twoCellAnchor>
    <xdr:from>
      <xdr:col>2</xdr:col>
      <xdr:colOff>971550</xdr:colOff>
      <xdr:row>78</xdr:row>
      <xdr:rowOff>95250</xdr:rowOff>
    </xdr:from>
    <xdr:to>
      <xdr:col>4</xdr:col>
      <xdr:colOff>952500</xdr:colOff>
      <xdr:row>83</xdr:row>
      <xdr:rowOff>38100</xdr:rowOff>
    </xdr:to>
    <xdr:sp macro="" textlink="">
      <xdr:nvSpPr>
        <xdr:cNvPr id="3" name="CuadroTexto 2"/>
        <xdr:cNvSpPr txBox="1"/>
      </xdr:nvSpPr>
      <xdr:spPr>
        <a:xfrm>
          <a:off x="4895850" y="11896725"/>
          <a:ext cx="216217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anose="020B0604020202020204" pitchFamily="34" charset="0"/>
              <a:cs typeface="Arial" panose="020B0604020202020204" pitchFamily="34" charset="0"/>
            </a:rPr>
            <a:t>______________________</a:t>
          </a:r>
        </a:p>
        <a:p>
          <a:r>
            <a:rPr lang="es-MX" sz="800" b="1">
              <a:latin typeface="Arial" panose="020B0604020202020204" pitchFamily="34" charset="0"/>
              <a:cs typeface="Arial" panose="020B0604020202020204" pitchFamily="34" charset="0"/>
            </a:rPr>
            <a:t>Director</a:t>
          </a:r>
          <a:r>
            <a:rPr lang="es-MX" sz="800" b="1" baseline="0">
              <a:latin typeface="Arial" panose="020B0604020202020204" pitchFamily="34" charset="0"/>
              <a:cs typeface="Arial" panose="020B0604020202020204" pitchFamily="34" charset="0"/>
            </a:rPr>
            <a:t> de Contabilidad </a:t>
          </a:r>
        </a:p>
        <a:p>
          <a:r>
            <a:rPr lang="es-MX" sz="800" b="1" baseline="0">
              <a:latin typeface="Arial" panose="020B0604020202020204" pitchFamily="34" charset="0"/>
              <a:cs typeface="Arial" panose="020B0604020202020204" pitchFamily="34" charset="0"/>
            </a:rPr>
            <a:t>C. Ricardo Nieves Garduño</a:t>
          </a:r>
        </a:p>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tabSelected="1" workbookViewId="0">
      <selection activeCell="A5" sqref="A5"/>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21527982.32</v>
      </c>
      <c r="D5" s="14">
        <f>SUM(D6:D12)</f>
        <v>1066580.6800000002</v>
      </c>
      <c r="E5" s="14">
        <f>C5+D5</f>
        <v>22594563</v>
      </c>
      <c r="F5" s="14">
        <f>SUM(F6:F12)</f>
        <v>18843496.43</v>
      </c>
      <c r="G5" s="14">
        <f>SUM(G6:G12)</f>
        <v>18843496.43</v>
      </c>
      <c r="H5" s="14">
        <f>E5-F5</f>
        <v>3751066.5700000003</v>
      </c>
    </row>
    <row r="6" spans="1:8" x14ac:dyDescent="0.2">
      <c r="A6" s="49">
        <v>1100</v>
      </c>
      <c r="B6" s="11" t="s">
        <v>70</v>
      </c>
      <c r="C6" s="15">
        <v>13826954.35</v>
      </c>
      <c r="D6" s="15">
        <v>-55317</v>
      </c>
      <c r="E6" s="15">
        <f t="shared" ref="E6:E69" si="0">C6+D6</f>
        <v>13771637.35</v>
      </c>
      <c r="F6" s="15">
        <v>11699827.699999999</v>
      </c>
      <c r="G6" s="15">
        <v>11699827.699999999</v>
      </c>
      <c r="H6" s="15">
        <f t="shared" ref="H6:H69" si="1">E6-F6</f>
        <v>2071809.6500000004</v>
      </c>
    </row>
    <row r="7" spans="1:8" x14ac:dyDescent="0.2">
      <c r="A7" s="49">
        <v>1200</v>
      </c>
      <c r="B7" s="11" t="s">
        <v>71</v>
      </c>
      <c r="C7" s="15">
        <v>4188806</v>
      </c>
      <c r="D7" s="15">
        <v>250000</v>
      </c>
      <c r="E7" s="15">
        <f t="shared" si="0"/>
        <v>4438806</v>
      </c>
      <c r="F7" s="15">
        <v>3438872.5</v>
      </c>
      <c r="G7" s="15">
        <v>3438872.5</v>
      </c>
      <c r="H7" s="15">
        <f t="shared" si="1"/>
        <v>999933.5</v>
      </c>
    </row>
    <row r="8" spans="1:8" x14ac:dyDescent="0.2">
      <c r="A8" s="49">
        <v>1300</v>
      </c>
      <c r="B8" s="11" t="s">
        <v>72</v>
      </c>
      <c r="C8" s="15">
        <v>2556371.15</v>
      </c>
      <c r="D8" s="15">
        <v>312750</v>
      </c>
      <c r="E8" s="15">
        <f t="shared" si="0"/>
        <v>2869121.15</v>
      </c>
      <c r="F8" s="15">
        <v>2378839.63</v>
      </c>
      <c r="G8" s="15">
        <v>2378839.63</v>
      </c>
      <c r="H8" s="15">
        <f t="shared" si="1"/>
        <v>490281.52</v>
      </c>
    </row>
    <row r="9" spans="1:8" x14ac:dyDescent="0.2">
      <c r="A9" s="49">
        <v>1400</v>
      </c>
      <c r="B9" s="11" t="s">
        <v>35</v>
      </c>
      <c r="C9" s="15">
        <v>0</v>
      </c>
      <c r="D9" s="15">
        <v>0</v>
      </c>
      <c r="E9" s="15">
        <f t="shared" si="0"/>
        <v>0</v>
      </c>
      <c r="F9" s="15">
        <v>0</v>
      </c>
      <c r="G9" s="15">
        <v>0</v>
      </c>
      <c r="H9" s="15">
        <f t="shared" si="1"/>
        <v>0</v>
      </c>
    </row>
    <row r="10" spans="1:8" x14ac:dyDescent="0.2">
      <c r="A10" s="49">
        <v>1500</v>
      </c>
      <c r="B10" s="11" t="s">
        <v>73</v>
      </c>
      <c r="C10" s="15">
        <v>955850.82</v>
      </c>
      <c r="D10" s="15">
        <v>559147.68000000005</v>
      </c>
      <c r="E10" s="15">
        <f t="shared" si="0"/>
        <v>1514998.5</v>
      </c>
      <c r="F10" s="15">
        <v>1325956.6000000001</v>
      </c>
      <c r="G10" s="15">
        <v>1325956.6000000001</v>
      </c>
      <c r="H10" s="15">
        <f t="shared" si="1"/>
        <v>189041.89999999991</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3481733.25</v>
      </c>
      <c r="D13" s="15">
        <f>SUM(D14:D22)</f>
        <v>772218.26</v>
      </c>
      <c r="E13" s="15">
        <f t="shared" si="0"/>
        <v>4253951.51</v>
      </c>
      <c r="F13" s="15">
        <f>SUM(F14:F22)</f>
        <v>2797765.94</v>
      </c>
      <c r="G13" s="15">
        <f>SUM(G14:G22)</f>
        <v>2772663.17</v>
      </c>
      <c r="H13" s="15">
        <f t="shared" si="1"/>
        <v>1456185.5699999998</v>
      </c>
    </row>
    <row r="14" spans="1:8" x14ac:dyDescent="0.2">
      <c r="A14" s="49">
        <v>2100</v>
      </c>
      <c r="B14" s="11" t="s">
        <v>75</v>
      </c>
      <c r="C14" s="15">
        <v>613349.47</v>
      </c>
      <c r="D14" s="15">
        <v>15000</v>
      </c>
      <c r="E14" s="15">
        <f t="shared" si="0"/>
        <v>628349.47</v>
      </c>
      <c r="F14" s="15">
        <v>477016.1</v>
      </c>
      <c r="G14" s="15">
        <v>476665.78</v>
      </c>
      <c r="H14" s="15">
        <f t="shared" si="1"/>
        <v>151333.37</v>
      </c>
    </row>
    <row r="15" spans="1:8" x14ac:dyDescent="0.2">
      <c r="A15" s="49">
        <v>2200</v>
      </c>
      <c r="B15" s="11" t="s">
        <v>76</v>
      </c>
      <c r="C15" s="15">
        <v>897000</v>
      </c>
      <c r="D15" s="15">
        <v>-151382.19</v>
      </c>
      <c r="E15" s="15">
        <f t="shared" si="0"/>
        <v>745617.81</v>
      </c>
      <c r="F15" s="15">
        <v>169904.91</v>
      </c>
      <c r="G15" s="15">
        <v>169524.9</v>
      </c>
      <c r="H15" s="15">
        <f t="shared" si="1"/>
        <v>575712.9</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150769.78</v>
      </c>
      <c r="D17" s="15">
        <v>268000</v>
      </c>
      <c r="E17" s="15">
        <f t="shared" si="0"/>
        <v>418769.78</v>
      </c>
      <c r="F17" s="15">
        <v>219972.57</v>
      </c>
      <c r="G17" s="15">
        <v>219972.57</v>
      </c>
      <c r="H17" s="15">
        <f t="shared" si="1"/>
        <v>198797.21000000002</v>
      </c>
    </row>
    <row r="18" spans="1:8" x14ac:dyDescent="0.2">
      <c r="A18" s="49">
        <v>2500</v>
      </c>
      <c r="B18" s="11" t="s">
        <v>79</v>
      </c>
      <c r="C18" s="15">
        <v>542000</v>
      </c>
      <c r="D18" s="15">
        <v>540600.44999999995</v>
      </c>
      <c r="E18" s="15">
        <f t="shared" si="0"/>
        <v>1082600.45</v>
      </c>
      <c r="F18" s="15">
        <v>992939.99</v>
      </c>
      <c r="G18" s="15">
        <v>968567.55</v>
      </c>
      <c r="H18" s="15">
        <f t="shared" si="1"/>
        <v>89660.459999999963</v>
      </c>
    </row>
    <row r="19" spans="1:8" x14ac:dyDescent="0.2">
      <c r="A19" s="49">
        <v>2600</v>
      </c>
      <c r="B19" s="11" t="s">
        <v>80</v>
      </c>
      <c r="C19" s="15">
        <v>1040000</v>
      </c>
      <c r="D19" s="15">
        <v>0</v>
      </c>
      <c r="E19" s="15">
        <f t="shared" si="0"/>
        <v>1040000</v>
      </c>
      <c r="F19" s="15">
        <v>701764.37</v>
      </c>
      <c r="G19" s="15">
        <v>701764.37</v>
      </c>
      <c r="H19" s="15">
        <f t="shared" si="1"/>
        <v>338235.63</v>
      </c>
    </row>
    <row r="20" spans="1:8" x14ac:dyDescent="0.2">
      <c r="A20" s="49">
        <v>2700</v>
      </c>
      <c r="B20" s="11" t="s">
        <v>81</v>
      </c>
      <c r="C20" s="15">
        <v>79114</v>
      </c>
      <c r="D20" s="15">
        <v>30000</v>
      </c>
      <c r="E20" s="15">
        <f t="shared" si="0"/>
        <v>109114</v>
      </c>
      <c r="F20" s="15">
        <v>63805.8</v>
      </c>
      <c r="G20" s="15">
        <v>63805.8</v>
      </c>
      <c r="H20" s="15">
        <f t="shared" si="1"/>
        <v>45308.2</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159500</v>
      </c>
      <c r="D22" s="15">
        <v>70000</v>
      </c>
      <c r="E22" s="15">
        <f t="shared" si="0"/>
        <v>229500</v>
      </c>
      <c r="F22" s="15">
        <v>172362.2</v>
      </c>
      <c r="G22" s="15">
        <v>172362.2</v>
      </c>
      <c r="H22" s="15">
        <f t="shared" si="1"/>
        <v>57137.799999999988</v>
      </c>
    </row>
    <row r="23" spans="1:8" x14ac:dyDescent="0.2">
      <c r="A23" s="48" t="s">
        <v>63</v>
      </c>
      <c r="B23" s="7"/>
      <c r="C23" s="15">
        <f>SUM(C24:C32)</f>
        <v>3592820.4</v>
      </c>
      <c r="D23" s="15">
        <f>SUM(D24:D32)</f>
        <v>525804.33000000007</v>
      </c>
      <c r="E23" s="15">
        <f t="shared" si="0"/>
        <v>4118624.73</v>
      </c>
      <c r="F23" s="15">
        <f>SUM(F24:F32)</f>
        <v>2898507.5200000005</v>
      </c>
      <c r="G23" s="15">
        <f>SUM(G24:G32)</f>
        <v>2891025.2200000007</v>
      </c>
      <c r="H23" s="15">
        <f t="shared" si="1"/>
        <v>1220117.2099999995</v>
      </c>
    </row>
    <row r="24" spans="1:8" x14ac:dyDescent="0.2">
      <c r="A24" s="49">
        <v>3100</v>
      </c>
      <c r="B24" s="11" t="s">
        <v>84</v>
      </c>
      <c r="C24" s="15">
        <v>457000</v>
      </c>
      <c r="D24" s="15">
        <v>190749.39</v>
      </c>
      <c r="E24" s="15">
        <f t="shared" si="0"/>
        <v>647749.39</v>
      </c>
      <c r="F24" s="15">
        <v>462914.9</v>
      </c>
      <c r="G24" s="15">
        <v>457430.9</v>
      </c>
      <c r="H24" s="15">
        <f t="shared" si="1"/>
        <v>184834.49</v>
      </c>
    </row>
    <row r="25" spans="1:8" x14ac:dyDescent="0.2">
      <c r="A25" s="49">
        <v>3200</v>
      </c>
      <c r="B25" s="11" t="s">
        <v>85</v>
      </c>
      <c r="C25" s="15">
        <v>185600</v>
      </c>
      <c r="D25" s="15">
        <v>-77850</v>
      </c>
      <c r="E25" s="15">
        <f t="shared" si="0"/>
        <v>107750</v>
      </c>
      <c r="F25" s="15">
        <v>60000</v>
      </c>
      <c r="G25" s="15">
        <v>60000</v>
      </c>
      <c r="H25" s="15">
        <f t="shared" si="1"/>
        <v>47750</v>
      </c>
    </row>
    <row r="26" spans="1:8" x14ac:dyDescent="0.2">
      <c r="A26" s="49">
        <v>3300</v>
      </c>
      <c r="B26" s="11" t="s">
        <v>86</v>
      </c>
      <c r="C26" s="15">
        <v>413000</v>
      </c>
      <c r="D26" s="15">
        <v>-62990.6</v>
      </c>
      <c r="E26" s="15">
        <f t="shared" si="0"/>
        <v>350009.4</v>
      </c>
      <c r="F26" s="15">
        <v>209087.61</v>
      </c>
      <c r="G26" s="15">
        <v>209087.61</v>
      </c>
      <c r="H26" s="15">
        <f t="shared" si="1"/>
        <v>140921.79000000004</v>
      </c>
    </row>
    <row r="27" spans="1:8" x14ac:dyDescent="0.2">
      <c r="A27" s="49">
        <v>3400</v>
      </c>
      <c r="B27" s="11" t="s">
        <v>87</v>
      </c>
      <c r="C27" s="15">
        <v>297000</v>
      </c>
      <c r="D27" s="15">
        <v>0</v>
      </c>
      <c r="E27" s="15">
        <f t="shared" si="0"/>
        <v>297000</v>
      </c>
      <c r="F27" s="15">
        <v>172548.36</v>
      </c>
      <c r="G27" s="15">
        <v>172548.36</v>
      </c>
      <c r="H27" s="15">
        <f t="shared" si="1"/>
        <v>124451.64000000001</v>
      </c>
    </row>
    <row r="28" spans="1:8" x14ac:dyDescent="0.2">
      <c r="A28" s="49">
        <v>3500</v>
      </c>
      <c r="B28" s="11" t="s">
        <v>88</v>
      </c>
      <c r="C28" s="15">
        <v>914012.33</v>
      </c>
      <c r="D28" s="15">
        <v>180000</v>
      </c>
      <c r="E28" s="15">
        <f t="shared" si="0"/>
        <v>1094012.33</v>
      </c>
      <c r="F28" s="15">
        <v>671303.98</v>
      </c>
      <c r="G28" s="15">
        <v>671303.98</v>
      </c>
      <c r="H28" s="15">
        <f t="shared" si="1"/>
        <v>422708.35000000009</v>
      </c>
    </row>
    <row r="29" spans="1:8" x14ac:dyDescent="0.2">
      <c r="A29" s="49">
        <v>3600</v>
      </c>
      <c r="B29" s="11" t="s">
        <v>89</v>
      </c>
      <c r="C29" s="15">
        <v>186100</v>
      </c>
      <c r="D29" s="15">
        <v>-155000</v>
      </c>
      <c r="E29" s="15">
        <f t="shared" si="0"/>
        <v>31100</v>
      </c>
      <c r="F29" s="15">
        <v>0</v>
      </c>
      <c r="G29" s="15">
        <v>0</v>
      </c>
      <c r="H29" s="15">
        <f t="shared" si="1"/>
        <v>31100</v>
      </c>
    </row>
    <row r="30" spans="1:8" x14ac:dyDescent="0.2">
      <c r="A30" s="49">
        <v>3700</v>
      </c>
      <c r="B30" s="11" t="s">
        <v>90</v>
      </c>
      <c r="C30" s="15">
        <v>211001.01</v>
      </c>
      <c r="D30" s="15">
        <v>89231.33</v>
      </c>
      <c r="E30" s="15">
        <f t="shared" si="0"/>
        <v>300232.34000000003</v>
      </c>
      <c r="F30" s="15">
        <v>167401.13</v>
      </c>
      <c r="G30" s="15">
        <v>165402.82999999999</v>
      </c>
      <c r="H30" s="15">
        <f t="shared" si="1"/>
        <v>132831.21000000002</v>
      </c>
    </row>
    <row r="31" spans="1:8" x14ac:dyDescent="0.2">
      <c r="A31" s="49">
        <v>3800</v>
      </c>
      <c r="B31" s="11" t="s">
        <v>91</v>
      </c>
      <c r="C31" s="15">
        <v>448349.89</v>
      </c>
      <c r="D31" s="15">
        <v>352091.21</v>
      </c>
      <c r="E31" s="15">
        <f t="shared" si="0"/>
        <v>800441.10000000009</v>
      </c>
      <c r="F31" s="15">
        <v>729814.05</v>
      </c>
      <c r="G31" s="15">
        <v>729814.05</v>
      </c>
      <c r="H31" s="15">
        <f t="shared" si="1"/>
        <v>70627.050000000047</v>
      </c>
    </row>
    <row r="32" spans="1:8" x14ac:dyDescent="0.2">
      <c r="A32" s="49">
        <v>3900</v>
      </c>
      <c r="B32" s="11" t="s">
        <v>19</v>
      </c>
      <c r="C32" s="15">
        <v>480757.17</v>
      </c>
      <c r="D32" s="15">
        <v>9573</v>
      </c>
      <c r="E32" s="15">
        <f t="shared" si="0"/>
        <v>490330.17</v>
      </c>
      <c r="F32" s="15">
        <v>425437.49</v>
      </c>
      <c r="G32" s="15">
        <v>425437.49</v>
      </c>
      <c r="H32" s="15">
        <f t="shared" si="1"/>
        <v>64892.679999999993</v>
      </c>
    </row>
    <row r="33" spans="1:8" x14ac:dyDescent="0.2">
      <c r="A33" s="48" t="s">
        <v>64</v>
      </c>
      <c r="B33" s="7"/>
      <c r="C33" s="15">
        <f>SUM(C34:C42)</f>
        <v>10144734.300000001</v>
      </c>
      <c r="D33" s="15">
        <f>SUM(D34:D42)</f>
        <v>1554158.66</v>
      </c>
      <c r="E33" s="15">
        <f t="shared" si="0"/>
        <v>11698892.960000001</v>
      </c>
      <c r="F33" s="15">
        <f>SUM(F34:F42)</f>
        <v>9026236.8099999987</v>
      </c>
      <c r="G33" s="15">
        <f>SUM(G34:G42)</f>
        <v>9026236.8099999987</v>
      </c>
      <c r="H33" s="15">
        <f t="shared" si="1"/>
        <v>2672656.1500000022</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10006100</v>
      </c>
      <c r="D37" s="15">
        <v>1554158.66</v>
      </c>
      <c r="E37" s="15">
        <f t="shared" si="0"/>
        <v>11560258.66</v>
      </c>
      <c r="F37" s="15">
        <v>8887602.6099999994</v>
      </c>
      <c r="G37" s="15">
        <v>8887602.6099999994</v>
      </c>
      <c r="H37" s="15">
        <f t="shared" si="1"/>
        <v>2672656.0500000007</v>
      </c>
    </row>
    <row r="38" spans="1:8" x14ac:dyDescent="0.2">
      <c r="A38" s="49">
        <v>4500</v>
      </c>
      <c r="B38" s="11" t="s">
        <v>41</v>
      </c>
      <c r="C38" s="15">
        <v>138634.29999999999</v>
      </c>
      <c r="D38" s="15">
        <v>0</v>
      </c>
      <c r="E38" s="15">
        <f t="shared" si="0"/>
        <v>138634.29999999999</v>
      </c>
      <c r="F38" s="15">
        <v>138634.20000000001</v>
      </c>
      <c r="G38" s="15">
        <v>138634.20000000001</v>
      </c>
      <c r="H38" s="15">
        <f t="shared" si="1"/>
        <v>9.9999999976716936E-2</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678259.19999999995</v>
      </c>
      <c r="D43" s="15">
        <f>SUM(D44:D52)</f>
        <v>367446.32</v>
      </c>
      <c r="E43" s="15">
        <f t="shared" si="0"/>
        <v>1045705.52</v>
      </c>
      <c r="F43" s="15">
        <f>SUM(F44:F52)</f>
        <v>173164.38</v>
      </c>
      <c r="G43" s="15">
        <f>SUM(G44:G52)</f>
        <v>173164.38</v>
      </c>
      <c r="H43" s="15">
        <f t="shared" si="1"/>
        <v>872541.14</v>
      </c>
    </row>
    <row r="44" spans="1:8" x14ac:dyDescent="0.2">
      <c r="A44" s="49">
        <v>5100</v>
      </c>
      <c r="B44" s="11" t="s">
        <v>99</v>
      </c>
      <c r="C44" s="15">
        <v>416460.2</v>
      </c>
      <c r="D44" s="15">
        <v>447446.32</v>
      </c>
      <c r="E44" s="15">
        <f t="shared" si="0"/>
        <v>863906.52</v>
      </c>
      <c r="F44" s="15">
        <v>173164.38</v>
      </c>
      <c r="G44" s="15">
        <v>173164.38</v>
      </c>
      <c r="H44" s="15">
        <f t="shared" si="1"/>
        <v>690742.14</v>
      </c>
    </row>
    <row r="45" spans="1:8" x14ac:dyDescent="0.2">
      <c r="A45" s="49">
        <v>5200</v>
      </c>
      <c r="B45" s="11" t="s">
        <v>100</v>
      </c>
      <c r="C45" s="15">
        <v>136799</v>
      </c>
      <c r="D45" s="15">
        <v>0</v>
      </c>
      <c r="E45" s="15">
        <f t="shared" si="0"/>
        <v>136799</v>
      </c>
      <c r="F45" s="15">
        <v>0</v>
      </c>
      <c r="G45" s="15">
        <v>0</v>
      </c>
      <c r="H45" s="15">
        <f t="shared" si="1"/>
        <v>136799</v>
      </c>
    </row>
    <row r="46" spans="1:8" x14ac:dyDescent="0.2">
      <c r="A46" s="49">
        <v>5300</v>
      </c>
      <c r="B46" s="11" t="s">
        <v>101</v>
      </c>
      <c r="C46" s="15">
        <v>80000</v>
      </c>
      <c r="D46" s="15">
        <v>-80000</v>
      </c>
      <c r="E46" s="15">
        <f t="shared" si="0"/>
        <v>0</v>
      </c>
      <c r="F46" s="15">
        <v>0</v>
      </c>
      <c r="G46" s="15">
        <v>0</v>
      </c>
      <c r="H46" s="15">
        <f t="shared" si="1"/>
        <v>0</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45000</v>
      </c>
      <c r="D49" s="15">
        <v>0</v>
      </c>
      <c r="E49" s="15">
        <f t="shared" si="0"/>
        <v>45000</v>
      </c>
      <c r="F49" s="15">
        <v>0</v>
      </c>
      <c r="G49" s="15">
        <v>0</v>
      </c>
      <c r="H49" s="15">
        <f t="shared" si="1"/>
        <v>45000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849000</v>
      </c>
      <c r="E53" s="15">
        <f t="shared" si="0"/>
        <v>849000</v>
      </c>
      <c r="F53" s="15">
        <f>SUM(F54:F56)</f>
        <v>801058.99</v>
      </c>
      <c r="G53" s="15">
        <f>SUM(G54:G56)</f>
        <v>801058.99</v>
      </c>
      <c r="H53" s="15">
        <f t="shared" si="1"/>
        <v>47941.010000000009</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849000</v>
      </c>
      <c r="E55" s="15">
        <f t="shared" si="0"/>
        <v>849000</v>
      </c>
      <c r="F55" s="15">
        <v>801058.99</v>
      </c>
      <c r="G55" s="15">
        <v>801058.99</v>
      </c>
      <c r="H55" s="15">
        <f t="shared" si="1"/>
        <v>47941.010000000009</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129446.32</v>
      </c>
      <c r="E65" s="15">
        <f t="shared" si="0"/>
        <v>129446.32</v>
      </c>
      <c r="F65" s="15">
        <f>SUM(F66:F68)</f>
        <v>124876</v>
      </c>
      <c r="G65" s="15">
        <f>SUM(G66:G68)</f>
        <v>124876</v>
      </c>
      <c r="H65" s="15">
        <f t="shared" si="1"/>
        <v>4570.320000000007</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129446.32</v>
      </c>
      <c r="E68" s="15">
        <f t="shared" si="0"/>
        <v>129446.32</v>
      </c>
      <c r="F68" s="15">
        <v>124876</v>
      </c>
      <c r="G68" s="15">
        <v>124876</v>
      </c>
      <c r="H68" s="15">
        <f t="shared" si="1"/>
        <v>4570.320000000007</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39425529.469999999</v>
      </c>
      <c r="D77" s="17">
        <f t="shared" si="4"/>
        <v>5264654.5700000012</v>
      </c>
      <c r="E77" s="17">
        <f t="shared" si="4"/>
        <v>44690184.040000007</v>
      </c>
      <c r="F77" s="17">
        <f t="shared" si="4"/>
        <v>34665106.070000008</v>
      </c>
      <c r="G77" s="17">
        <f t="shared" si="4"/>
        <v>34632521</v>
      </c>
      <c r="H77" s="17">
        <f t="shared" si="4"/>
        <v>10025077.970000003</v>
      </c>
    </row>
    <row r="78" spans="1:8" x14ac:dyDescent="0.2">
      <c r="A78" s="1" t="s">
        <v>146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G26" sqref="G2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38608635.969999999</v>
      </c>
      <c r="D6" s="50">
        <v>3918761.93</v>
      </c>
      <c r="E6" s="50">
        <f>C6+D6</f>
        <v>42527397.899999999</v>
      </c>
      <c r="F6" s="50">
        <v>33427372.5</v>
      </c>
      <c r="G6" s="50">
        <v>33394787.43</v>
      </c>
      <c r="H6" s="50">
        <f>E6-F6</f>
        <v>9100025.3999999985</v>
      </c>
    </row>
    <row r="7" spans="1:8" x14ac:dyDescent="0.2">
      <c r="A7" s="5"/>
      <c r="B7" s="18"/>
      <c r="C7" s="50"/>
      <c r="D7" s="50"/>
      <c r="E7" s="50"/>
      <c r="F7" s="50"/>
      <c r="G7" s="50"/>
      <c r="H7" s="50"/>
    </row>
    <row r="8" spans="1:8" x14ac:dyDescent="0.2">
      <c r="A8" s="5"/>
      <c r="B8" s="18" t="s">
        <v>1</v>
      </c>
      <c r="C8" s="50">
        <v>678259.19999999995</v>
      </c>
      <c r="D8" s="50">
        <v>1345892.64</v>
      </c>
      <c r="E8" s="50">
        <f>C8+D8</f>
        <v>2024151.8399999999</v>
      </c>
      <c r="F8" s="50">
        <v>1099099.3700000001</v>
      </c>
      <c r="G8" s="50">
        <v>1099099.3700000001</v>
      </c>
      <c r="H8" s="50">
        <f>E8-F8</f>
        <v>925052.46999999974</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138634.29999999999</v>
      </c>
      <c r="D12" s="50">
        <v>0</v>
      </c>
      <c r="E12" s="50">
        <f>C12+D12</f>
        <v>138634.29999999999</v>
      </c>
      <c r="F12" s="50">
        <v>138634.20000000001</v>
      </c>
      <c r="G12" s="50">
        <v>138634.20000000001</v>
      </c>
      <c r="H12" s="50">
        <f>E12-F12</f>
        <v>9.9999999976716936E-2</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39425529.469999999</v>
      </c>
      <c r="D16" s="17">
        <f>SUM(D6+D8+D10+D12+D14)</f>
        <v>5264654.57</v>
      </c>
      <c r="E16" s="17">
        <f>SUM(E6+E8+E10+E12+E14)</f>
        <v>44690184.039999992</v>
      </c>
      <c r="F16" s="17">
        <f t="shared" ref="F16:H16" si="0">SUM(F6+F8+F10+F12+F14)</f>
        <v>34665106.07</v>
      </c>
      <c r="G16" s="17">
        <f t="shared" si="0"/>
        <v>34632521</v>
      </c>
      <c r="H16" s="17">
        <f t="shared" si="0"/>
        <v>10025077.969999997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election activeCell="A18" sqref="A18:J18"/>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142</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9247288.2799999993</v>
      </c>
      <c r="D7" s="15">
        <v>2153693.9300000002</v>
      </c>
      <c r="E7" s="15">
        <f>C7+D7</f>
        <v>11400982.209999999</v>
      </c>
      <c r="F7" s="15">
        <v>9563730.9700000007</v>
      </c>
      <c r="G7" s="15">
        <v>9535471.5199999996</v>
      </c>
      <c r="H7" s="15">
        <f>E7-F7</f>
        <v>1837251.2399999984</v>
      </c>
    </row>
    <row r="8" spans="1:8" x14ac:dyDescent="0.2">
      <c r="A8" s="4" t="s">
        <v>131</v>
      </c>
      <c r="B8" s="22"/>
      <c r="C8" s="15">
        <v>3429030.24</v>
      </c>
      <c r="D8" s="15">
        <v>182521.7</v>
      </c>
      <c r="E8" s="15">
        <f t="shared" ref="E8:E13" si="0">C8+D8</f>
        <v>3611551.9400000004</v>
      </c>
      <c r="F8" s="15">
        <v>2363353.2200000002</v>
      </c>
      <c r="G8" s="15">
        <v>2362954.2200000002</v>
      </c>
      <c r="H8" s="15">
        <f t="shared" ref="H8:H13" si="1">E8-F8</f>
        <v>1248198.7200000002</v>
      </c>
    </row>
    <row r="9" spans="1:8" x14ac:dyDescent="0.2">
      <c r="A9" s="4" t="s">
        <v>132</v>
      </c>
      <c r="B9" s="22"/>
      <c r="C9" s="15">
        <v>2303518.9300000002</v>
      </c>
      <c r="D9" s="15">
        <v>764080.13</v>
      </c>
      <c r="E9" s="15">
        <f t="shared" si="0"/>
        <v>3067599.06</v>
      </c>
      <c r="F9" s="15">
        <v>1744259.3</v>
      </c>
      <c r="G9" s="15">
        <v>1744259.3</v>
      </c>
      <c r="H9" s="15">
        <f t="shared" si="1"/>
        <v>1323339.76</v>
      </c>
    </row>
    <row r="10" spans="1:8" x14ac:dyDescent="0.2">
      <c r="A10" s="4" t="s">
        <v>133</v>
      </c>
      <c r="B10" s="22"/>
      <c r="C10" s="15">
        <v>2016882.22</v>
      </c>
      <c r="D10" s="15">
        <v>66921.919999999998</v>
      </c>
      <c r="E10" s="15">
        <f t="shared" si="0"/>
        <v>2083804.14</v>
      </c>
      <c r="F10" s="15">
        <v>1545995.39</v>
      </c>
      <c r="G10" s="15">
        <v>1545645.07</v>
      </c>
      <c r="H10" s="15">
        <f t="shared" si="1"/>
        <v>537808.75</v>
      </c>
    </row>
    <row r="11" spans="1:8" x14ac:dyDescent="0.2">
      <c r="A11" s="4" t="s">
        <v>134</v>
      </c>
      <c r="B11" s="22"/>
      <c r="C11" s="15">
        <v>1485258.62</v>
      </c>
      <c r="D11" s="15">
        <v>-47992.97</v>
      </c>
      <c r="E11" s="15">
        <f t="shared" si="0"/>
        <v>1437265.6500000001</v>
      </c>
      <c r="F11" s="15">
        <v>1063252.71</v>
      </c>
      <c r="G11" s="15">
        <v>1062588.71</v>
      </c>
      <c r="H11" s="15">
        <f t="shared" si="1"/>
        <v>374012.94000000018</v>
      </c>
    </row>
    <row r="12" spans="1:8" x14ac:dyDescent="0.2">
      <c r="A12" s="4" t="s">
        <v>135</v>
      </c>
      <c r="B12" s="22"/>
      <c r="C12" s="15">
        <v>3339076.78</v>
      </c>
      <c r="D12" s="15">
        <v>856626.73</v>
      </c>
      <c r="E12" s="15">
        <f t="shared" si="0"/>
        <v>4195703.51</v>
      </c>
      <c r="F12" s="15">
        <v>3127110.69</v>
      </c>
      <c r="G12" s="15">
        <v>3127110.69</v>
      </c>
      <c r="H12" s="15">
        <f t="shared" si="1"/>
        <v>1068592.8199999998</v>
      </c>
    </row>
    <row r="13" spans="1:8" x14ac:dyDescent="0.2">
      <c r="A13" s="4" t="s">
        <v>136</v>
      </c>
      <c r="B13" s="22"/>
      <c r="C13" s="15">
        <v>6160629.8200000003</v>
      </c>
      <c r="D13" s="15">
        <v>585498</v>
      </c>
      <c r="E13" s="15">
        <f t="shared" si="0"/>
        <v>6746127.8200000003</v>
      </c>
      <c r="F13" s="15">
        <v>5264740.88</v>
      </c>
      <c r="G13" s="15">
        <v>5264740.88</v>
      </c>
      <c r="H13" s="15">
        <f t="shared" si="1"/>
        <v>1481386.9400000004</v>
      </c>
    </row>
    <row r="14" spans="1:8" x14ac:dyDescent="0.2">
      <c r="A14" s="4" t="s">
        <v>137</v>
      </c>
      <c r="B14" s="22"/>
      <c r="C14" s="15">
        <v>514033.09</v>
      </c>
      <c r="D14" s="15">
        <v>11007</v>
      </c>
      <c r="E14" s="15">
        <f t="shared" ref="E14" si="2">C14+D14</f>
        <v>525040.09000000008</v>
      </c>
      <c r="F14" s="15">
        <v>437406</v>
      </c>
      <c r="G14" s="15">
        <v>437406</v>
      </c>
      <c r="H14" s="15">
        <f t="shared" ref="H14" si="3">E14-F14</f>
        <v>87634.090000000084</v>
      </c>
    </row>
    <row r="15" spans="1:8" x14ac:dyDescent="0.2">
      <c r="A15" s="4" t="s">
        <v>138</v>
      </c>
      <c r="B15" s="22"/>
      <c r="C15" s="15">
        <v>182573.11</v>
      </c>
      <c r="D15" s="15">
        <v>0</v>
      </c>
      <c r="E15" s="15">
        <f t="shared" ref="E15" si="4">C15+D15</f>
        <v>182573.11</v>
      </c>
      <c r="F15" s="15">
        <v>18160.73</v>
      </c>
      <c r="G15" s="15">
        <v>18160.73</v>
      </c>
      <c r="H15" s="15">
        <f t="shared" ref="H15" si="5">E15-F15</f>
        <v>164412.37999999998</v>
      </c>
    </row>
    <row r="16" spans="1:8" x14ac:dyDescent="0.2">
      <c r="A16" s="4" t="s">
        <v>139</v>
      </c>
      <c r="B16" s="22"/>
      <c r="C16" s="15">
        <v>3043456.13</v>
      </c>
      <c r="D16" s="15">
        <v>575378.43000000005</v>
      </c>
      <c r="E16" s="15">
        <f t="shared" ref="E16" si="6">C16+D16</f>
        <v>3618834.56</v>
      </c>
      <c r="F16" s="15">
        <v>2619569.67</v>
      </c>
      <c r="G16" s="15">
        <v>2617571.37</v>
      </c>
      <c r="H16" s="15">
        <f t="shared" ref="H16" si="7">E16-F16</f>
        <v>999264.89000000013</v>
      </c>
    </row>
    <row r="17" spans="1:8" x14ac:dyDescent="0.2">
      <c r="A17" s="4" t="s">
        <v>140</v>
      </c>
      <c r="B17" s="22"/>
      <c r="C17" s="15">
        <v>5943873.8600000003</v>
      </c>
      <c r="D17" s="15">
        <v>235970.34</v>
      </c>
      <c r="E17" s="15">
        <f t="shared" ref="E17" si="8">C17+D17</f>
        <v>6179844.2000000002</v>
      </c>
      <c r="F17" s="15">
        <v>5800895.4299999997</v>
      </c>
      <c r="G17" s="15">
        <v>5800895.4299999997</v>
      </c>
      <c r="H17" s="15">
        <f t="shared" ref="H17" si="9">E17-F17</f>
        <v>378948.77000000048</v>
      </c>
    </row>
    <row r="18" spans="1:8" x14ac:dyDescent="0.2">
      <c r="A18" s="4" t="s">
        <v>141</v>
      </c>
      <c r="B18" s="22"/>
      <c r="C18" s="15">
        <v>1759908.39</v>
      </c>
      <c r="D18" s="15">
        <v>-119050.64</v>
      </c>
      <c r="E18" s="15">
        <f t="shared" ref="E18" si="10">C18+D18</f>
        <v>1640857.75</v>
      </c>
      <c r="F18" s="15">
        <v>1116631.08</v>
      </c>
      <c r="G18" s="15">
        <v>1115717.08</v>
      </c>
      <c r="H18" s="15">
        <f t="shared" ref="H18" si="11">E18-F18</f>
        <v>524226.66999999993</v>
      </c>
    </row>
    <row r="19" spans="1:8" x14ac:dyDescent="0.2">
      <c r="A19" s="4"/>
      <c r="B19" s="22"/>
      <c r="C19" s="15"/>
      <c r="D19" s="15"/>
      <c r="E19" s="15"/>
      <c r="F19" s="15"/>
      <c r="G19" s="15"/>
      <c r="H19" s="15"/>
    </row>
    <row r="20" spans="1:8" x14ac:dyDescent="0.2">
      <c r="A20" s="4"/>
      <c r="B20" s="25"/>
      <c r="C20" s="16"/>
      <c r="D20" s="16"/>
      <c r="E20" s="16"/>
      <c r="F20" s="16"/>
      <c r="G20" s="16"/>
      <c r="H20" s="16"/>
    </row>
    <row r="21" spans="1:8" x14ac:dyDescent="0.2">
      <c r="A21" s="26"/>
      <c r="B21" s="47" t="s">
        <v>53</v>
      </c>
      <c r="C21" s="23">
        <f t="shared" ref="C21:H21" si="12">SUM(C7:C20)</f>
        <v>39425529.469999999</v>
      </c>
      <c r="D21" s="23">
        <f t="shared" si="12"/>
        <v>5264654.5699999994</v>
      </c>
      <c r="E21" s="23">
        <f t="shared" si="12"/>
        <v>44690184.039999999</v>
      </c>
      <c r="F21" s="23">
        <f t="shared" si="12"/>
        <v>34665106.07</v>
      </c>
      <c r="G21" s="23">
        <f t="shared" si="12"/>
        <v>34632521</v>
      </c>
      <c r="H21" s="23">
        <f t="shared" si="12"/>
        <v>10025077.970000001</v>
      </c>
    </row>
    <row r="24" spans="1:8" ht="45" customHeight="1" x14ac:dyDescent="0.2">
      <c r="A24" s="52" t="s">
        <v>143</v>
      </c>
      <c r="B24" s="53"/>
      <c r="C24" s="53"/>
      <c r="D24" s="53"/>
      <c r="E24" s="53"/>
      <c r="F24" s="53"/>
      <c r="G24" s="53"/>
      <c r="H24" s="54"/>
    </row>
    <row r="26" spans="1:8" x14ac:dyDescent="0.2">
      <c r="A26" s="57" t="s">
        <v>54</v>
      </c>
      <c r="B26" s="58"/>
      <c r="C26" s="52" t="s">
        <v>60</v>
      </c>
      <c r="D26" s="53"/>
      <c r="E26" s="53"/>
      <c r="F26" s="53"/>
      <c r="G26" s="54"/>
      <c r="H26" s="55" t="s">
        <v>59</v>
      </c>
    </row>
    <row r="27" spans="1:8" ht="22.5" x14ac:dyDescent="0.2">
      <c r="A27" s="59"/>
      <c r="B27" s="60"/>
      <c r="C27" s="9" t="s">
        <v>55</v>
      </c>
      <c r="D27" s="9" t="s">
        <v>125</v>
      </c>
      <c r="E27" s="9" t="s">
        <v>56</v>
      </c>
      <c r="F27" s="9" t="s">
        <v>57</v>
      </c>
      <c r="G27" s="9" t="s">
        <v>58</v>
      </c>
      <c r="H27" s="56"/>
    </row>
    <row r="28" spans="1:8" x14ac:dyDescent="0.2">
      <c r="A28" s="61"/>
      <c r="B28" s="62"/>
      <c r="C28" s="10">
        <v>1</v>
      </c>
      <c r="D28" s="10">
        <v>2</v>
      </c>
      <c r="E28" s="10" t="s">
        <v>126</v>
      </c>
      <c r="F28" s="10">
        <v>4</v>
      </c>
      <c r="G28" s="10">
        <v>5</v>
      </c>
      <c r="H28" s="10" t="s">
        <v>127</v>
      </c>
    </row>
    <row r="29" spans="1:8" x14ac:dyDescent="0.2">
      <c r="A29" s="28"/>
      <c r="B29" s="29"/>
      <c r="C29" s="33"/>
      <c r="D29" s="33"/>
      <c r="E29" s="33"/>
      <c r="F29" s="33"/>
      <c r="G29" s="33"/>
      <c r="H29" s="33"/>
    </row>
    <row r="30" spans="1:8" x14ac:dyDescent="0.2">
      <c r="A30" s="4" t="s">
        <v>8</v>
      </c>
      <c r="B30" s="2"/>
      <c r="C30" s="34">
        <v>0</v>
      </c>
      <c r="D30" s="34">
        <v>0</v>
      </c>
      <c r="E30" s="34">
        <f>C30+D30</f>
        <v>0</v>
      </c>
      <c r="F30" s="34">
        <v>0</v>
      </c>
      <c r="G30" s="34">
        <v>0</v>
      </c>
      <c r="H30" s="34">
        <f>E30-F30</f>
        <v>0</v>
      </c>
    </row>
    <row r="31" spans="1:8" x14ac:dyDescent="0.2">
      <c r="A31" s="4" t="s">
        <v>9</v>
      </c>
      <c r="B31" s="2"/>
      <c r="C31" s="34">
        <v>0</v>
      </c>
      <c r="D31" s="34">
        <v>0</v>
      </c>
      <c r="E31" s="34">
        <f t="shared" ref="E31:E33" si="13">C31+D31</f>
        <v>0</v>
      </c>
      <c r="F31" s="34">
        <v>0</v>
      </c>
      <c r="G31" s="34">
        <v>0</v>
      </c>
      <c r="H31" s="34">
        <f t="shared" ref="H31:H33" si="14">E31-F31</f>
        <v>0</v>
      </c>
    </row>
    <row r="32" spans="1:8" x14ac:dyDescent="0.2">
      <c r="A32" s="4" t="s">
        <v>10</v>
      </c>
      <c r="B32" s="2"/>
      <c r="C32" s="34">
        <v>0</v>
      </c>
      <c r="D32" s="34">
        <v>0</v>
      </c>
      <c r="E32" s="34">
        <f t="shared" si="13"/>
        <v>0</v>
      </c>
      <c r="F32" s="34">
        <v>0</v>
      </c>
      <c r="G32" s="34">
        <v>0</v>
      </c>
      <c r="H32" s="34">
        <f t="shared" si="14"/>
        <v>0</v>
      </c>
    </row>
    <row r="33" spans="1:8" x14ac:dyDescent="0.2">
      <c r="A33" s="4" t="s">
        <v>11</v>
      </c>
      <c r="B33" s="2"/>
      <c r="C33" s="34">
        <v>0</v>
      </c>
      <c r="D33" s="34">
        <v>0</v>
      </c>
      <c r="E33" s="34">
        <f t="shared" si="13"/>
        <v>0</v>
      </c>
      <c r="F33" s="34">
        <v>0</v>
      </c>
      <c r="G33" s="34">
        <v>0</v>
      </c>
      <c r="H33" s="34">
        <f t="shared" si="14"/>
        <v>0</v>
      </c>
    </row>
    <row r="34" spans="1:8" x14ac:dyDescent="0.2">
      <c r="A34" s="4"/>
      <c r="B34" s="2"/>
      <c r="C34" s="35"/>
      <c r="D34" s="35"/>
      <c r="E34" s="35"/>
      <c r="F34" s="35"/>
      <c r="G34" s="35"/>
      <c r="H34" s="35"/>
    </row>
    <row r="35" spans="1:8" x14ac:dyDescent="0.2">
      <c r="A35" s="26"/>
      <c r="B35" s="47" t="s">
        <v>53</v>
      </c>
      <c r="C35" s="23">
        <f>SUM(C30:C34)</f>
        <v>0</v>
      </c>
      <c r="D35" s="23">
        <f>SUM(D30:D34)</f>
        <v>0</v>
      </c>
      <c r="E35" s="23">
        <f>SUM(E30:E33)</f>
        <v>0</v>
      </c>
      <c r="F35" s="23">
        <f>SUM(F30:F33)</f>
        <v>0</v>
      </c>
      <c r="G35" s="23">
        <f>SUM(G30:G33)</f>
        <v>0</v>
      </c>
      <c r="H35" s="23">
        <f>SUM(H30:H33)</f>
        <v>0</v>
      </c>
    </row>
    <row r="38" spans="1:8" ht="45" customHeight="1" x14ac:dyDescent="0.2">
      <c r="A38" s="52" t="s">
        <v>144</v>
      </c>
      <c r="B38" s="53"/>
      <c r="C38" s="53"/>
      <c r="D38" s="53"/>
      <c r="E38" s="53"/>
      <c r="F38" s="53"/>
      <c r="G38" s="53"/>
      <c r="H38" s="54"/>
    </row>
    <row r="39" spans="1:8" x14ac:dyDescent="0.2">
      <c r="A39" s="57" t="s">
        <v>54</v>
      </c>
      <c r="B39" s="58"/>
      <c r="C39" s="52" t="s">
        <v>60</v>
      </c>
      <c r="D39" s="53"/>
      <c r="E39" s="53"/>
      <c r="F39" s="53"/>
      <c r="G39" s="54"/>
      <c r="H39" s="55" t="s">
        <v>59</v>
      </c>
    </row>
    <row r="40" spans="1:8" ht="22.5" x14ac:dyDescent="0.2">
      <c r="A40" s="59"/>
      <c r="B40" s="60"/>
      <c r="C40" s="9" t="s">
        <v>55</v>
      </c>
      <c r="D40" s="9" t="s">
        <v>125</v>
      </c>
      <c r="E40" s="9" t="s">
        <v>56</v>
      </c>
      <c r="F40" s="9" t="s">
        <v>57</v>
      </c>
      <c r="G40" s="9" t="s">
        <v>58</v>
      </c>
      <c r="H40" s="56"/>
    </row>
    <row r="41" spans="1:8" x14ac:dyDescent="0.2">
      <c r="A41" s="61"/>
      <c r="B41" s="62"/>
      <c r="C41" s="10">
        <v>1</v>
      </c>
      <c r="D41" s="10">
        <v>2</v>
      </c>
      <c r="E41" s="10" t="s">
        <v>126</v>
      </c>
      <c r="F41" s="10">
        <v>4</v>
      </c>
      <c r="G41" s="10">
        <v>5</v>
      </c>
      <c r="H41" s="10" t="s">
        <v>127</v>
      </c>
    </row>
    <row r="42" spans="1:8" x14ac:dyDescent="0.2">
      <c r="A42" s="28"/>
      <c r="B42" s="29"/>
      <c r="C42" s="33"/>
      <c r="D42" s="33"/>
      <c r="E42" s="33"/>
      <c r="F42" s="33"/>
      <c r="G42" s="33"/>
      <c r="H42" s="33"/>
    </row>
    <row r="43" spans="1:8" ht="22.5" x14ac:dyDescent="0.2">
      <c r="A43" s="4"/>
      <c r="B43" s="31" t="s">
        <v>13</v>
      </c>
      <c r="C43" s="34">
        <v>0</v>
      </c>
      <c r="D43" s="34">
        <v>0</v>
      </c>
      <c r="E43" s="34">
        <f>C43+D43</f>
        <v>0</v>
      </c>
      <c r="F43" s="34">
        <v>0</v>
      </c>
      <c r="G43" s="34">
        <v>0</v>
      </c>
      <c r="H43" s="34">
        <f>E43-F43</f>
        <v>0</v>
      </c>
    </row>
    <row r="44" spans="1:8" x14ac:dyDescent="0.2">
      <c r="A44" s="4"/>
      <c r="B44" s="31"/>
      <c r="C44" s="34"/>
      <c r="D44" s="34"/>
      <c r="E44" s="34"/>
      <c r="F44" s="34"/>
      <c r="G44" s="34"/>
      <c r="H44" s="34"/>
    </row>
    <row r="45" spans="1:8" x14ac:dyDescent="0.2">
      <c r="A45" s="4"/>
      <c r="B45" s="31" t="s">
        <v>12</v>
      </c>
      <c r="C45" s="34">
        <v>0</v>
      </c>
      <c r="D45" s="34">
        <v>0</v>
      </c>
      <c r="E45" s="34">
        <f>C45+D45</f>
        <v>0</v>
      </c>
      <c r="F45" s="34">
        <v>0</v>
      </c>
      <c r="G45" s="34">
        <v>0</v>
      </c>
      <c r="H45" s="34">
        <f>E45-F45</f>
        <v>0</v>
      </c>
    </row>
    <row r="46" spans="1:8" x14ac:dyDescent="0.2">
      <c r="A46" s="4"/>
      <c r="B46" s="31"/>
      <c r="C46" s="34"/>
      <c r="D46" s="34"/>
      <c r="E46" s="34"/>
      <c r="F46" s="34"/>
      <c r="G46" s="34"/>
      <c r="H46" s="34"/>
    </row>
    <row r="47" spans="1:8" ht="22.5" x14ac:dyDescent="0.2">
      <c r="A47" s="4"/>
      <c r="B47" s="31" t="s">
        <v>14</v>
      </c>
      <c r="C47" s="34">
        <v>0</v>
      </c>
      <c r="D47" s="34">
        <v>0</v>
      </c>
      <c r="E47" s="34">
        <f>C47+D47</f>
        <v>0</v>
      </c>
      <c r="F47" s="34">
        <v>0</v>
      </c>
      <c r="G47" s="34">
        <v>0</v>
      </c>
      <c r="H47" s="34">
        <f>E47-F47</f>
        <v>0</v>
      </c>
    </row>
    <row r="48" spans="1:8" x14ac:dyDescent="0.2">
      <c r="A48" s="4"/>
      <c r="B48" s="31"/>
      <c r="C48" s="34"/>
      <c r="D48" s="34"/>
      <c r="E48" s="34"/>
      <c r="F48" s="34"/>
      <c r="G48" s="34"/>
      <c r="H48" s="34"/>
    </row>
    <row r="49" spans="1:8" ht="22.5" x14ac:dyDescent="0.2">
      <c r="A49" s="4"/>
      <c r="B49" s="31" t="s">
        <v>26</v>
      </c>
      <c r="C49" s="34">
        <v>0</v>
      </c>
      <c r="D49" s="34">
        <v>0</v>
      </c>
      <c r="E49" s="34">
        <f>C49+D49</f>
        <v>0</v>
      </c>
      <c r="F49" s="34">
        <v>0</v>
      </c>
      <c r="G49" s="34">
        <v>0</v>
      </c>
      <c r="H49" s="34">
        <f>E49-F49</f>
        <v>0</v>
      </c>
    </row>
    <row r="50" spans="1:8" x14ac:dyDescent="0.2">
      <c r="A50" s="4"/>
      <c r="B50" s="31"/>
      <c r="C50" s="34"/>
      <c r="D50" s="34"/>
      <c r="E50" s="34"/>
      <c r="F50" s="34"/>
      <c r="G50" s="34"/>
      <c r="H50" s="34"/>
    </row>
    <row r="51" spans="1:8" ht="22.5" x14ac:dyDescent="0.2">
      <c r="A51" s="4"/>
      <c r="B51" s="31" t="s">
        <v>27</v>
      </c>
      <c r="C51" s="34">
        <v>0</v>
      </c>
      <c r="D51" s="34">
        <v>0</v>
      </c>
      <c r="E51" s="34">
        <f>C51+D51</f>
        <v>0</v>
      </c>
      <c r="F51" s="34">
        <v>0</v>
      </c>
      <c r="G51" s="34">
        <v>0</v>
      </c>
      <c r="H51" s="34">
        <f>E51-F51</f>
        <v>0</v>
      </c>
    </row>
    <row r="52" spans="1:8" x14ac:dyDescent="0.2">
      <c r="A52" s="4"/>
      <c r="B52" s="31"/>
      <c r="C52" s="34"/>
      <c r="D52" s="34"/>
      <c r="E52" s="34"/>
      <c r="F52" s="34"/>
      <c r="G52" s="34"/>
      <c r="H52" s="34"/>
    </row>
    <row r="53" spans="1:8" ht="22.5" x14ac:dyDescent="0.2">
      <c r="A53" s="4"/>
      <c r="B53" s="31" t="s">
        <v>34</v>
      </c>
      <c r="C53" s="34">
        <v>0</v>
      </c>
      <c r="D53" s="34">
        <v>0</v>
      </c>
      <c r="E53" s="34">
        <f>C53+D53</f>
        <v>0</v>
      </c>
      <c r="F53" s="34">
        <v>0</v>
      </c>
      <c r="G53" s="34">
        <v>0</v>
      </c>
      <c r="H53" s="34">
        <f>E53-F53</f>
        <v>0</v>
      </c>
    </row>
    <row r="54" spans="1:8" x14ac:dyDescent="0.2">
      <c r="A54" s="4"/>
      <c r="B54" s="31"/>
      <c r="C54" s="34"/>
      <c r="D54" s="34"/>
      <c r="E54" s="34"/>
      <c r="F54" s="34"/>
      <c r="G54" s="34"/>
      <c r="H54" s="34"/>
    </row>
    <row r="55" spans="1:8" x14ac:dyDescent="0.2">
      <c r="A55" s="4"/>
      <c r="B55" s="31" t="s">
        <v>15</v>
      </c>
      <c r="C55" s="34">
        <v>0</v>
      </c>
      <c r="D55" s="34">
        <v>0</v>
      </c>
      <c r="E55" s="34">
        <f>C55+D55</f>
        <v>0</v>
      </c>
      <c r="F55" s="34">
        <v>0</v>
      </c>
      <c r="G55" s="34">
        <v>0</v>
      </c>
      <c r="H55" s="34">
        <f>E55-F55</f>
        <v>0</v>
      </c>
    </row>
    <row r="56" spans="1:8" x14ac:dyDescent="0.2">
      <c r="A56" s="30"/>
      <c r="B56" s="32"/>
      <c r="C56" s="35"/>
      <c r="D56" s="35"/>
      <c r="E56" s="35"/>
      <c r="F56" s="35"/>
      <c r="G56" s="35"/>
      <c r="H56" s="35"/>
    </row>
    <row r="57" spans="1:8" x14ac:dyDescent="0.2">
      <c r="A57" s="26"/>
      <c r="B57" s="47" t="s">
        <v>53</v>
      </c>
      <c r="C57" s="23">
        <f t="shared" ref="C57:H57" si="15">SUM(C43:C55)</f>
        <v>0</v>
      </c>
      <c r="D57" s="23">
        <f t="shared" si="15"/>
        <v>0</v>
      </c>
      <c r="E57" s="23">
        <f t="shared" si="15"/>
        <v>0</v>
      </c>
      <c r="F57" s="23">
        <f t="shared" si="15"/>
        <v>0</v>
      </c>
      <c r="G57" s="23">
        <f t="shared" si="15"/>
        <v>0</v>
      </c>
      <c r="H57" s="23">
        <f t="shared" si="15"/>
        <v>0</v>
      </c>
    </row>
  </sheetData>
  <sheetProtection formatCells="0" formatColumns="0" formatRows="0" insertRows="0" deleteRows="0" autoFilter="0"/>
  <mergeCells count="12">
    <mergeCell ref="A1:H1"/>
    <mergeCell ref="A3:B5"/>
    <mergeCell ref="A24:H24"/>
    <mergeCell ref="A26:B28"/>
    <mergeCell ref="C3:G3"/>
    <mergeCell ref="H3:H4"/>
    <mergeCell ref="A38:H38"/>
    <mergeCell ref="A39:B41"/>
    <mergeCell ref="C39:G39"/>
    <mergeCell ref="H39:H40"/>
    <mergeCell ref="C26:G26"/>
    <mergeCell ref="H26:H27"/>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145</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15590491.209999999</v>
      </c>
      <c r="D6" s="15">
        <f t="shared" si="0"/>
        <v>2739191.93</v>
      </c>
      <c r="E6" s="15">
        <f t="shared" si="0"/>
        <v>18329683.140000001</v>
      </c>
      <c r="F6" s="15">
        <f t="shared" si="0"/>
        <v>14846632.580000002</v>
      </c>
      <c r="G6" s="15">
        <f t="shared" si="0"/>
        <v>14818373.129999999</v>
      </c>
      <c r="H6" s="15">
        <f t="shared" si="0"/>
        <v>3483050.5599999987</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182573.11</v>
      </c>
      <c r="D9" s="15">
        <v>0</v>
      </c>
      <c r="E9" s="15">
        <f t="shared" si="1"/>
        <v>182573.11</v>
      </c>
      <c r="F9" s="15">
        <v>18160.73</v>
      </c>
      <c r="G9" s="15">
        <v>18160.73</v>
      </c>
      <c r="H9" s="15">
        <f t="shared" si="2"/>
        <v>164412.37999999998</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9247288.2799999993</v>
      </c>
      <c r="D11" s="15">
        <v>2153693.9300000002</v>
      </c>
      <c r="E11" s="15">
        <f t="shared" si="1"/>
        <v>11400982.209999999</v>
      </c>
      <c r="F11" s="15">
        <v>9563730.9700000007</v>
      </c>
      <c r="G11" s="15">
        <v>9535471.5199999996</v>
      </c>
      <c r="H11" s="15">
        <f t="shared" si="2"/>
        <v>1837251.2399999984</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6160629.8200000003</v>
      </c>
      <c r="D14" s="15">
        <v>585498</v>
      </c>
      <c r="E14" s="15">
        <f t="shared" si="1"/>
        <v>6746127.8200000003</v>
      </c>
      <c r="F14" s="15">
        <v>5264740.88</v>
      </c>
      <c r="G14" s="15">
        <v>5264740.88</v>
      </c>
      <c r="H14" s="15">
        <f t="shared" si="2"/>
        <v>1481386.9400000004</v>
      </c>
    </row>
    <row r="15" spans="1:8" x14ac:dyDescent="0.2">
      <c r="A15" s="40"/>
      <c r="B15" s="42"/>
      <c r="C15" s="15"/>
      <c r="D15" s="15"/>
      <c r="E15" s="15"/>
      <c r="F15" s="15"/>
      <c r="G15" s="15"/>
      <c r="H15" s="15"/>
    </row>
    <row r="16" spans="1:8" x14ac:dyDescent="0.2">
      <c r="A16" s="41" t="s">
        <v>20</v>
      </c>
      <c r="B16" s="43"/>
      <c r="C16" s="15">
        <f t="shared" ref="C16:H16" si="3">SUM(C17:C23)</f>
        <v>23835038.259999998</v>
      </c>
      <c r="D16" s="15">
        <f t="shared" si="3"/>
        <v>2525462.64</v>
      </c>
      <c r="E16" s="15">
        <f t="shared" si="3"/>
        <v>26360500.899999999</v>
      </c>
      <c r="F16" s="15">
        <f t="shared" si="3"/>
        <v>19818473.490000002</v>
      </c>
      <c r="G16" s="15">
        <f t="shared" si="3"/>
        <v>19814147.870000001</v>
      </c>
      <c r="H16" s="15">
        <f t="shared" si="3"/>
        <v>6542027.4099999964</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2016882.22</v>
      </c>
      <c r="D19" s="15">
        <v>66921.919999999998</v>
      </c>
      <c r="E19" s="15">
        <f t="shared" si="5"/>
        <v>2083804.14</v>
      </c>
      <c r="F19" s="15">
        <v>1545995.39</v>
      </c>
      <c r="G19" s="15">
        <v>1545645.07</v>
      </c>
      <c r="H19" s="15">
        <f t="shared" si="4"/>
        <v>537808.75</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514033.09</v>
      </c>
      <c r="D21" s="15">
        <v>11007</v>
      </c>
      <c r="E21" s="15">
        <f t="shared" si="5"/>
        <v>525040.09000000008</v>
      </c>
      <c r="F21" s="15">
        <v>437406</v>
      </c>
      <c r="G21" s="15">
        <v>437406</v>
      </c>
      <c r="H21" s="15">
        <f t="shared" si="4"/>
        <v>87634.090000000084</v>
      </c>
    </row>
    <row r="22" spans="1:8" x14ac:dyDescent="0.2">
      <c r="A22" s="38"/>
      <c r="B22" s="42" t="s">
        <v>48</v>
      </c>
      <c r="C22" s="15">
        <v>21304122.949999999</v>
      </c>
      <c r="D22" s="15">
        <v>2447533.7200000002</v>
      </c>
      <c r="E22" s="15">
        <f t="shared" si="5"/>
        <v>23751656.669999998</v>
      </c>
      <c r="F22" s="15">
        <v>17835072.100000001</v>
      </c>
      <c r="G22" s="15">
        <v>17831096.800000001</v>
      </c>
      <c r="H22" s="15">
        <f t="shared" si="4"/>
        <v>5916584.5699999966</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39425529.469999999</v>
      </c>
      <c r="D42" s="23">
        <f t="shared" si="12"/>
        <v>5264654.57</v>
      </c>
      <c r="E42" s="23">
        <f t="shared" si="12"/>
        <v>44690184.039999999</v>
      </c>
      <c r="F42" s="23">
        <f t="shared" si="12"/>
        <v>34665106.070000008</v>
      </c>
      <c r="G42" s="23">
        <f t="shared" si="12"/>
        <v>34632521</v>
      </c>
      <c r="H42" s="23">
        <f t="shared" si="12"/>
        <v>10025077.969999995</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COG</vt:lpstr>
      <vt:lpstr>CTG</vt:lpstr>
      <vt:lpstr>CA</vt:lpstr>
      <vt:lpstr>CFG</vt:lpstr>
      <vt:lpstr>COG!Títulos_a_imprimir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DIF</cp:lastModifiedBy>
  <cp:lastPrinted>2022-02-15T16:47:50Z</cp:lastPrinted>
  <dcterms:created xsi:type="dcterms:W3CDTF">2014-02-10T03:37:14Z</dcterms:created>
  <dcterms:modified xsi:type="dcterms:W3CDTF">2022-02-15T16:49:28Z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